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05" tabRatio="742" firstSheet="1" activeTab="11"/>
  </bookViews>
  <sheets>
    <sheet name="Առողջ. նախարար." sheetId="1" r:id="rId1"/>
    <sheet name="Արմավիր" sheetId="2" r:id="rId2"/>
    <sheet name="Արագածոտն" sheetId="3" r:id="rId3"/>
    <sheet name="Արարատ" sheetId="4" r:id="rId4"/>
    <sheet name="Գեղարքունիք" sheetId="5" r:id="rId5"/>
    <sheet name="Շիրակ" sheetId="6" r:id="rId6"/>
    <sheet name="Սյունիք" sheetId="7" r:id="rId7"/>
    <sheet name="կոտայք" sheetId="8" r:id="rId8"/>
    <sheet name="Վայոց ձոր" sheetId="9" r:id="rId9"/>
    <sheet name="լոռի" sheetId="10" r:id="rId10"/>
    <sheet name="Տավուշ" sheetId="11" r:id="rId11"/>
    <sheet name="ԸՆԴՀԱՆՈՒՐԸ" sheetId="12" r:id="rId12"/>
  </sheets>
  <definedNames/>
  <calcPr calcMode="manual" fullCalcOnLoad="1"/>
</workbook>
</file>

<file path=xl/sharedStrings.xml><?xml version="1.0" encoding="utf-8"?>
<sst xmlns="http://schemas.openxmlformats.org/spreadsheetml/2006/main" count="447" uniqueCount="163">
  <si>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</si>
  <si>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</si>
  <si>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</si>
  <si>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</si>
  <si>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</si>
  <si>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</si>
  <si>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</si>
  <si>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</si>
  <si>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</si>
  <si>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</si>
  <si>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</si>
  <si>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</si>
  <si>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</si>
  <si>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</si>
  <si>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</si>
  <si>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</si>
  <si>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</si>
  <si>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</si>
  <si>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</si>
  <si>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</si>
  <si>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հ/հ</t>
  </si>
  <si>
    <t>Առևտրային կազմակերպության անվանումը</t>
  </si>
  <si>
    <t>Ընդամենը</t>
  </si>
  <si>
    <t>&lt;&lt;Ինֆեկցիոն հակատուբերկուլյոզային հիվանդանոց&gt;&gt;ՓԲԸ</t>
  </si>
  <si>
    <t>&lt;&lt;Ծննդատուն&gt;&gt; ՓԲԸ</t>
  </si>
  <si>
    <t>&lt;&lt;ՈՒռուցքաբանական դիսպանսեր&gt;&gt; ՓԲԸ</t>
  </si>
  <si>
    <t>&lt;&lt;Հոգեկան առողջության կենտրոն&gt;&gt; ՓԲԸ</t>
  </si>
  <si>
    <t>&lt;&lt;Թիվ  1 պոլիկլինիկա&gt;&gt;ՓԲԸ</t>
  </si>
  <si>
    <t>&lt;&lt;Թիվ 2 պոլիկլինիկա&gt;&gt; ՓԲԸ</t>
  </si>
  <si>
    <t>&lt;&lt;Միջազգային կարմիր խաչի&gt;&gt;անվ.պոլիկլինիկա&gt;&gt; ՓԲԸ</t>
  </si>
  <si>
    <t>&lt;&lt;Արյան փոխներարկման կայան&gt;&gt; ՓԲԸ</t>
  </si>
  <si>
    <t>&lt;&lt;Արթիկի բժշկական կենտրոն&gt;&gt; ՓԲԸ</t>
  </si>
  <si>
    <t>&lt;&lt;Արթիկի մոր և մանկան առողջության պահպանման կենտրոն&gt;&gt; ՓԲԸ</t>
  </si>
  <si>
    <t>&lt;&lt;Ամասիայի առողջության կենտրոն&gt;&gt; ՓԲԸ</t>
  </si>
  <si>
    <t>&lt;&lt;Աբաջյանի անվ.&lt;&lt;Ընտանեկան բժշկության կենտրոն&gt;&gt;ՓԲԸ</t>
  </si>
  <si>
    <t xml:space="preserve">&lt;&lt;Էնրիկո Մատտեի&gt;&gt; անվ.պոլիկլինիկա&gt;&gt;ՓԲԸ     </t>
  </si>
  <si>
    <t>&lt;&lt;Պաթոլոգո-անատոմիական լաբորատորիա&gt;&gt; ՓԲԸ</t>
  </si>
  <si>
    <t>&lt;&lt;Շտապ բուժօգնության կայան&gt;&gt; ՓԲԸ</t>
  </si>
  <si>
    <t>&lt;&lt;Ախուրյանի բժշկական կենտրոն&gt;&gt; ՓԲԸ</t>
  </si>
  <si>
    <t>&lt;&lt;Բեռլին&gt;&gt; պոլիկլինիկա ՓԲԸ</t>
  </si>
  <si>
    <t>&lt;&lt;Մարալիկի առողջության կենտրոն&gt;&gt; ՓԲԸ</t>
  </si>
  <si>
    <t>Գյումրու &lt;&lt;Մոր և Մանկան Ավստրիական հիվանդանոց&gt;&gt;ՓԲԸ</t>
  </si>
  <si>
    <t>Ընդամենը եկամուտներ</t>
  </si>
  <si>
    <t xml:space="preserve">&lt;&lt;Գյումրու բժշկական կենտրոն&gt;&gt;ՓԲԸ </t>
  </si>
  <si>
    <t xml:space="preserve">պետպատվեր </t>
  </si>
  <si>
    <t>%</t>
  </si>
  <si>
    <t>վճարովի բուժ օգնություն</t>
  </si>
  <si>
    <t>շահութաբերություն %</t>
  </si>
  <si>
    <t>համավճար</t>
  </si>
  <si>
    <t xml:space="preserve">Զուտ շահույթ </t>
  </si>
  <si>
    <t>վնասի մեծությունը</t>
  </si>
  <si>
    <t>Աշխատավարձ</t>
  </si>
  <si>
    <t>Աշխատողների քանակը</t>
  </si>
  <si>
    <t>հազ. դրամ</t>
  </si>
  <si>
    <t>&lt;&lt;Սուրբ Գրիգոր Լուսավորիչ&gt;&gt; ԲԿ  ՓԲԸ</t>
  </si>
  <si>
    <t>&lt;&lt;Նարկոլոգիական հանրապետական կենտրոն&gt;&gt; ՓԲԸ</t>
  </si>
  <si>
    <t>&lt;&lt;Պրոֆ.Ռ.Օ. Յոլյանի անվ. արյունաբանական կենտրոն&gt;&gt; ՓԲԸ</t>
  </si>
  <si>
    <t>&lt;&lt;Սևանի հոգեբուժական հիվանդանոց&gt;&gt; ՓԲԸ</t>
  </si>
  <si>
    <t xml:space="preserve"> 1</t>
  </si>
  <si>
    <t>&lt;&lt; Զարիշատ Արամ Մկրտչյանի անվան Արմավիրի բժշկական կենտրոն&gt;&gt; ՓԲԸ</t>
  </si>
  <si>
    <t>&lt;&lt;Քևօրք և Անիթա Փակումեանների հիշատակի &lt;&lt;Հիսուսի մանուկներ&gt;&gt; առողջության կենտրոն&gt;&gt;ՓԲԸ</t>
  </si>
  <si>
    <t>&lt;&lt;Մեծամորի բժշկական կենտրոն&gt;&gt; ՓԲԸ</t>
  </si>
  <si>
    <t>&lt;&lt;Արմավիրի արյան փոխներարկման կայան&gt;&gt; ՊՓԲԸ</t>
  </si>
  <si>
    <t>&lt;&lt;Վաղարշապատի հիվանդանոց&gt;&gt; ՊՓԲԸ</t>
  </si>
  <si>
    <t>&lt;&lt;Էջմիածնի բժշկական կենտրոն&gt;&gt; ՓԲԸ</t>
  </si>
  <si>
    <t>&lt;&lt;Ակադեմիկոս Ս.Ավդալբեկյանի անվան առողջապ. ազգային ինստիտուտ&gt;&gt; ՓԲԸ*</t>
  </si>
  <si>
    <t>&lt;&lt;Իջևանի բժշկ.կենտրոն&gt;&gt; ՓԲԸ</t>
  </si>
  <si>
    <t>&lt;&lt;Բերդի բժշկ.կենտրոն&gt;&gt; ՓԲԸ</t>
  </si>
  <si>
    <t>&lt;&lt;Նոյեմբերյանի Բ/կ&gt;&gt; ՓԲԸ</t>
  </si>
  <si>
    <t>&lt;&lt;Իջևանի առողջության առաջնային պահպանման կենտրոն&gt;&gt; ՓԲԸ</t>
  </si>
  <si>
    <t>&lt;&lt; Գորիսի բժշկական կենտրոն &gt;&gt; ՓԲԸ</t>
  </si>
  <si>
    <t>&lt;&lt; Կապանի բժշկական կենտրոն &gt;&gt; ՓԲԸ</t>
  </si>
  <si>
    <t>&lt;&lt; Սյունիքի մարզային նյարդահոգեբուժական դիսպանսեր &gt;&gt; ՓԲԸ</t>
  </si>
  <si>
    <t>&lt;&lt; Քաջարանի բժշկական կենտրոն &gt;&gt; ՓԲԸ</t>
  </si>
  <si>
    <t>&lt;&lt;Սյունիքի մարզային արյան փոխներարկման կայան &gt;&gt; ՓԲԸ</t>
  </si>
  <si>
    <t>&lt;&lt; Մեղրու տարածաշրջանային բժշկական կենտրոն&gt;&gt; ՓԲԸ</t>
  </si>
  <si>
    <t>&lt;&lt; Սիսիանի բժշկական կենտրոն &gt;&gt; ՓԲԸ</t>
  </si>
  <si>
    <t>&lt;&lt;Գավառի ԲԿ&gt;&gt; ՓԲԸ</t>
  </si>
  <si>
    <t>&lt;&lt;Մարտունու ԲԿ&gt;&gt; ՓԲԸ</t>
  </si>
  <si>
    <t>&lt;&lt;Սևանի հիվանդանոց&gt;&gt;ԲԿ</t>
  </si>
  <si>
    <t>&lt;&lt;Վարդենիսի հիվանդանոց&gt;&gt;ՓԲԸ</t>
  </si>
  <si>
    <t>&lt;&lt;Ճամբարակի ԱԿ&gt;&gt;ՓԲԸ</t>
  </si>
  <si>
    <t>&lt;&lt;Գավառի պոլիկլինիկա&gt;&gt; ՓԲԸ</t>
  </si>
  <si>
    <t>&lt;&lt;Վարդենիսի պոլիկլինիկա&gt;&gt; ՓԲԸ</t>
  </si>
  <si>
    <t>&lt;&lt;Մարտունու ծննդատուն&gt;&gt;ՓԲԸ</t>
  </si>
  <si>
    <t>«Աշտարակի ԲԿ» ՓԲԸ</t>
  </si>
  <si>
    <t>«Ապարանի ԲԿ» ՓԲԸ</t>
  </si>
  <si>
    <t xml:space="preserve">«Թալինի ԲԿ» ՓԲԸ </t>
  </si>
  <si>
    <t>«Ծաղկահովիտի ԲԿ» ՓԲԸ</t>
  </si>
  <si>
    <t>&lt;&lt;Հրազդանի բժշկական կենտրոն&gt;&gt;ՓԲԸ</t>
  </si>
  <si>
    <t>&lt;&lt;Աբովյանի բժշկական կենտրոն&gt;&gt;ՊՓԲԸ</t>
  </si>
  <si>
    <t>&lt;&lt;Աբովյանի ծննդատուն&gt;&gt;ՊՓԲԸ</t>
  </si>
  <si>
    <t>&lt;&lt;Չարենցավանի բժշկական կենտրոն&gt;&gt;ՊՓԲԸ</t>
  </si>
  <si>
    <t>&lt;&lt;Նաիրի բժշկական կենտրոն&gt;&gt;ՊՓԲԸ</t>
  </si>
  <si>
    <t>&lt;&lt;Նոր Հաճընի պոլիկլինիկա&gt;&gt; ՊՓԲԸ</t>
  </si>
  <si>
    <t>&lt;&lt;Ծաղկաձորի ԲԱ&gt;&gt; ՊՓԲԸ</t>
  </si>
  <si>
    <t>&lt;&lt;Հրազդանի մարզային արյան բանկ&gt;&gt; ՊՓԲԸ</t>
  </si>
  <si>
    <t xml:space="preserve"> &lt;&lt;Արտաշատի բժշկական կենտրոն&gt;&gt; ՓԲԸ </t>
  </si>
  <si>
    <t>&lt;&lt;Վեդու բժշկական կենտրոն&gt;&gt; ՓԲԸ</t>
  </si>
  <si>
    <t xml:space="preserve"> &lt;&lt;Վեդու ծննդատուն&gt;&gt; ՓԲԸ</t>
  </si>
  <si>
    <t xml:space="preserve"> &lt;&lt;Արարատի  ԲԿ&gt;&gt; ՓԲԸ</t>
  </si>
  <si>
    <t xml:space="preserve"> &lt;&lt;Մասիսի բժշկական կենտրոն&gt;&gt; ՓԲԸ</t>
  </si>
  <si>
    <t>&lt;&lt;Արմաշի առողջապահության կենտրոն&gt;&gt; ՓԲԸ</t>
  </si>
  <si>
    <t>ՈԿՖ Բանավանի ԱԱՊԿ ՓԲԸ</t>
  </si>
  <si>
    <t>պ</t>
  </si>
  <si>
    <t>&lt;&lt;Դեղերի և բժշկակական տեխնոլոգիաների  փորձագիտ. կենտրոն&gt;&gt; ՓԲԸ</t>
  </si>
  <si>
    <t>&lt;&lt;Եղեգնաձորի ԲԿ&gt;&gt; ՓԲԸ</t>
  </si>
  <si>
    <t>&lt;&lt;Վայքի բուժմիավորում&gt;&gt; ՓԲԸ</t>
  </si>
  <si>
    <t>&lt;&lt;Ջերմուկի ԱԿ&gt;&gt; ՓԲԸ</t>
  </si>
  <si>
    <t>&lt;&lt;Ավան&gt;&gt; հոգեկան առողջության կենտրոն&gt;&gt; ՓԲԸ</t>
  </si>
  <si>
    <t>&lt;&lt;Վանաձորի բժշկական կենտրոն&gt;&gt; ՓԲԸ</t>
  </si>
  <si>
    <t>&lt;&lt;Վանաձորի ինֆեկցիոն հիվանդանոց&gt;&gt;ՊՓԲԸ</t>
  </si>
  <si>
    <t>&lt;&lt;Լոռու մարզային հոգենյարդաբանական դիսպանսեր&gt;&gt; ՊՓԲԸ</t>
  </si>
  <si>
    <t>&lt;&lt;Գուգարք&gt;&gt; կենտրոնական պոլիլինիկա&gt;&gt; ՊՓԲԸ</t>
  </si>
  <si>
    <t>&lt;&lt;Վանաձորի թիվ 3 պոլիկլինիկա&gt;&gt;ՊՓԲԸ</t>
  </si>
  <si>
    <t>&lt;&lt;Վանաձորի թիվ 1 պոլիլինիկա&gt;&gt;ՊՓԲԸ</t>
  </si>
  <si>
    <t>&lt;&lt;Վանաձորի թիվ 5 պոլիլինիկա&gt;&gt;ՊՓԲԸ</t>
  </si>
  <si>
    <t>&lt;&lt;Սպիտակի բժշկական կենտրոն&gt;&gt;ՓԲԸ</t>
  </si>
  <si>
    <t>&lt;&lt;Տաշիրի բժշկական կենտրոն&gt;&gt;ՓԲԸ</t>
  </si>
  <si>
    <t>&lt;&lt;Ստեփանավանի բժշկական կենտրոն&gt;&gt; ՓԲԸ</t>
  </si>
  <si>
    <t>&lt;&lt;Ալավերդու բժշկական կենտրոն&gt;&gt; ՊՓԲԸ</t>
  </si>
  <si>
    <t>&lt;&lt;Ախթալայի առողջության կենտրոն&gt;&gt; ՊՓԲԸ</t>
  </si>
  <si>
    <t>&lt;&lt;Թումանյանի առողջության&gt;&gt; ՊՓԲԸ</t>
  </si>
  <si>
    <t>&lt;&lt;ԼՄ արյան փոխներարկման կայան&gt;&gt; ՊՓԲԸ</t>
  </si>
  <si>
    <t>ՀՀ առողջապահության նախարարություն</t>
  </si>
  <si>
    <t>կազմակերպությունների թիվը</t>
  </si>
  <si>
    <t>ՀՀ Արմավիրի մարզպետարան</t>
  </si>
  <si>
    <t>ՀՀ Արագածոտնի մարզպետարան</t>
  </si>
  <si>
    <t>ՀՀ Արարատի մարզպետարան</t>
  </si>
  <si>
    <t>ՀՀ Գեղարքունիքի մարզպետարան</t>
  </si>
  <si>
    <t>ՀՀ Լոռու մարզպետարան</t>
  </si>
  <si>
    <t>ՀՀ Կոտայքի մարզպետարան</t>
  </si>
  <si>
    <t>ՀՀ Տավուշի մարզպետարան</t>
  </si>
  <si>
    <t>ՀՀ Շիրակի մարզպետարան</t>
  </si>
  <si>
    <t>ՀՀ Սյունիքի մարզպետարան</t>
  </si>
  <si>
    <t>ՀՀ Վայոց ձորի մարզպետարան</t>
  </si>
  <si>
    <t>Հավելված 25-1</t>
  </si>
  <si>
    <t>Հավելված 26-1</t>
  </si>
  <si>
    <t>Հավելված 23-1</t>
  </si>
  <si>
    <t>Հավելված 22-1</t>
  </si>
  <si>
    <t>Հավելված 21-1</t>
  </si>
  <si>
    <t>Հավելված 1-1</t>
  </si>
  <si>
    <t>ՀՀ Կոտայքի մարզպետարանի ենթակայության 50 և ավելի պետական մասնակցությամբ առևտրային կազմակերպությունների 2017թ. տարեկան տվյալներով իրականացված ֆինանսատնտեսական վերլուծության արդյունքներ</t>
  </si>
  <si>
    <t>ՀՀ Տավուշի մարզպետարանի ենթակայության 50 և ավելի պետական մասնակցությամբ առևտրային կազմակերպությունների 2017թ. տարեկան տվյալներով իրականացված ֆինանսատնտեսական վերլուծության արդյունքներ</t>
  </si>
  <si>
    <t>ՀՀ Շիրակի մարզպետարանի ենթակայության 50 և ավելի պետական մասնակցությամբ առևտրային կազմակերպությունների 2017թ. տարեկան տվյալներով իրականացված ֆինանսատնտեսական վերլուծության արդյունքներ</t>
  </si>
  <si>
    <t>ՀՀ Արմավիրի մարզպետարանի ենթակայության 50 և ավելի պետական մասնակցությամբ առևտրային կազմակերպությունների 2017թ. տարեկան տվյալներով իրականացված ֆինանսատնտեսական վերլուծության արդյունքներ</t>
  </si>
  <si>
    <t>ՀՀ Արարատի մարզպետարանի ենթակայության 50 և ավելի պետական մասնակցությամբ առևտրային կազմակերպությունների 2017թ.    տարեկան տվյալներով իրականացված ֆինանսատնտեսական վերլուծության արդյունքներ</t>
  </si>
  <si>
    <t>ՀՀ Գեղարքունիքի մարզպետարանի ենթակայության 50 և ավելի պետական մասնակցությամբ առևտրային կազմակերպությունների 2017 թ. տարեկան տվյալներով իրականացված ֆինանսատնտեսական վերլուծության արդյունքներ</t>
  </si>
  <si>
    <t>ՀՀ Վայոց ձորի մարզպետարանի ենթակայության 50 և ավելի պետական մասնակցությամբ առևտրային կազմակերպությունների 2017թ. Տարեկան տվյալներով իրականացված ֆինանսատնտեսական վերլուծության արդյունքներ</t>
  </si>
  <si>
    <t>Հավելված 17-1</t>
  </si>
  <si>
    <t xml:space="preserve">&lt;&lt;Հոգեկան առողջության պահպանման կենտրոն&gt;&gt; ՓԲԸ </t>
  </si>
  <si>
    <t>&lt;&lt;Ճառագայթային բժշկության և այրվածքների գիտական կենտրոն&gt;&gt; ՓԲԸ*</t>
  </si>
  <si>
    <t>* Տեղեկատվություն ներկայացված չէ:</t>
  </si>
  <si>
    <t>&lt;&lt;Նորք&gt;&gt; ինֆեկցիոն կլինիկական հիվանդանոց&gt;&gt; ՓԲԸ**</t>
  </si>
  <si>
    <t>**</t>
  </si>
  <si>
    <t>Տեղեկատվությունը թերի է ներկայացված:</t>
  </si>
  <si>
    <t>ՀՀ առողջապահության նախարարության ենթակայության 50 և ավելի պետական մասնակցությամբ առևտրային կազմակերպությունների 2017թ. տարեկան տվյալներով իրականացված ֆինանսատնտեսական վերլուծության արդյունքներ</t>
  </si>
  <si>
    <t>ՀՀ Լոռու մարզպետարանի ենթակայության 50 և ավելի պետական մասնակցությամբ առևտրային կազմակերպությունների 2017թ. տարեկան տվյալներով իրականացված ֆինանսատնտեսական վերլուծության արդյունքներ</t>
  </si>
  <si>
    <t>ՀՀ Արագածոտնի մարզպետարանի ենթակայության 50 և ավելի պետական մասնակցությամբ առևտրային կազմակերպությունների 2017թ. տարեկան տվյալներով իրականացված ֆինանսատնտեսական վերլուծության արդյունքներ</t>
  </si>
  <si>
    <t>Հավելված 18-1</t>
  </si>
  <si>
    <t>Հավելված 24-1</t>
  </si>
  <si>
    <t>ՀՀ Սյունիքի մարզպետարանի ենթակայության 50 և ավելի պետական մասնակցությամբ առևտրային կազմակերպությունների 2017թ. տարեկան տվյալներով իրականացված ֆինանսատնտեսական վերլուծության արդյունքներ</t>
  </si>
  <si>
    <t>ՀՀ առողջապահության նախարարության և ՀՀ մարզպետարանների ենթակայության 50 և ավելի պետական մասնակցությամբ առողջապահական առևտրային կազմակերպությունների 2017թ. տարեկան տվյալներով իրականացված ֆինանսատնտեսական վերլուծության արդյունքներ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</si>
</sst>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"/>
    <numFmt numFmtId="189" formatCode="0.0000"/>
    <numFmt numFmtId="190" formatCode="0.000"/>
    <numFmt numFmtId="191" formatCode="0.0"/>
    <numFmt numFmtId="192" formatCode="0.0000000"/>
    <numFmt numFmtId="193" formatCode="0.000000"/>
    <numFmt numFmtId="194" formatCode="0.00000000"/>
    <numFmt numFmtId="195" formatCode="0.000000000"/>
    <numFmt numFmtId="196" formatCode="0.00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75">
    <font>
      <sz val="12"/>
      <name val="Times Armenian"/>
      <family val="0"/>
    </font>
    <font>
      <u val="single"/>
      <sz val="12"/>
      <color indexed="12"/>
      <name val="Times Armenian"/>
      <family val="1"/>
    </font>
    <font>
      <sz val="8"/>
      <name val="Times Armenian"/>
      <family val="1"/>
    </font>
    <font>
      <sz val="8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u val="single"/>
      <sz val="16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i/>
      <sz val="11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u val="single"/>
      <sz val="12"/>
      <color indexed="36"/>
      <name val="Times Armenian"/>
      <family val="1"/>
    </font>
    <font>
      <b/>
      <sz val="7"/>
      <name val="GHEA Grapalat"/>
      <family val="3"/>
    </font>
    <font>
      <sz val="11"/>
      <name val="GHEA Grapalat"/>
      <family val="3"/>
    </font>
    <font>
      <b/>
      <sz val="8"/>
      <name val="GHEA Grapalat"/>
      <family val="3"/>
    </font>
    <font>
      <sz val="9"/>
      <name val="Arial Unicode"/>
      <family val="2"/>
    </font>
    <font>
      <b/>
      <sz val="10"/>
      <name val="GHEA Grapalat"/>
      <family val="3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GHEA Grapalat"/>
      <family val="3"/>
    </font>
    <font>
      <sz val="9"/>
      <color indexed="8"/>
      <name val="Arial Unicode"/>
      <family val="2"/>
    </font>
    <font>
      <sz val="8"/>
      <color indexed="10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2"/>
      <color indexed="8"/>
      <name val="GHEA Grapalat"/>
      <family val="3"/>
    </font>
    <font>
      <sz val="9"/>
      <color indexed="10"/>
      <name val="Arial Unicode"/>
      <family val="2"/>
    </font>
    <font>
      <sz val="9"/>
      <color indexed="10"/>
      <name val="GHEA Grapalat"/>
      <family val="3"/>
    </font>
    <font>
      <b/>
      <sz val="10"/>
      <color indexed="8"/>
      <name val="GHEA Grapalat"/>
      <family val="3"/>
    </font>
    <font>
      <b/>
      <sz val="9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GHEA Grapalat"/>
      <family val="3"/>
    </font>
    <font>
      <sz val="9"/>
      <color rgb="FF000000"/>
      <name val="Arial Unicode"/>
      <family val="2"/>
    </font>
    <font>
      <sz val="8"/>
      <color rgb="FFFF0000"/>
      <name val="GHEA Grapalat"/>
      <family val="3"/>
    </font>
    <font>
      <sz val="9"/>
      <color theme="1"/>
      <name val="Arial Unicode"/>
      <family val="2"/>
    </font>
    <font>
      <sz val="8"/>
      <color theme="1"/>
      <name val="GHEA Grapalat"/>
      <family val="3"/>
    </font>
    <font>
      <sz val="9"/>
      <color theme="1"/>
      <name val="GHEA Grapalat"/>
      <family val="3"/>
    </font>
    <font>
      <sz val="12"/>
      <color theme="1"/>
      <name val="GHEA Grapalat"/>
      <family val="3"/>
    </font>
    <font>
      <sz val="9"/>
      <color rgb="FFFF0000"/>
      <name val="Arial Unicode"/>
      <family val="2"/>
    </font>
    <font>
      <sz val="9"/>
      <color rgb="FFFF0000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left" inden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3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91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91" fontId="6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textRotation="90" wrapText="1"/>
    </xf>
    <xf numFmtId="191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left" vertical="center" wrapText="1"/>
    </xf>
    <xf numFmtId="191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91" fontId="16" fillId="33" borderId="11" xfId="0" applyNumberFormat="1" applyFont="1" applyFill="1" applyBorder="1" applyAlignment="1" applyProtection="1">
      <alignment horizontal="center" vertical="center" wrapText="1"/>
      <protection locked="0"/>
    </xf>
    <xf numFmtId="191" fontId="6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91" fontId="17" fillId="34" borderId="10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91" fontId="10" fillId="0" borderId="10" xfId="0" applyNumberFormat="1" applyFont="1" applyBorder="1" applyAlignment="1">
      <alignment horizontal="center" vertical="center"/>
    </xf>
    <xf numFmtId="191" fontId="10" fillId="33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66" fillId="0" borderId="10" xfId="0" applyNumberFormat="1" applyFont="1" applyFill="1" applyBorder="1" applyAlignment="1" applyProtection="1">
      <alignment horizontal="center" vertical="center"/>
      <protection/>
    </xf>
    <xf numFmtId="191" fontId="6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191" fontId="66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6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68" fillId="33" borderId="10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left" indent="1"/>
    </xf>
    <xf numFmtId="0" fontId="6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17" fillId="0" borderId="10" xfId="0" applyFont="1" applyBorder="1" applyAlignment="1">
      <alignment/>
    </xf>
    <xf numFmtId="191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191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90" fontId="4" fillId="33" borderId="10" xfId="0" applyNumberFormat="1" applyFont="1" applyFill="1" applyBorder="1" applyAlignment="1">
      <alignment horizontal="center" vertical="center"/>
    </xf>
    <xf numFmtId="1" fontId="1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6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191" fontId="8" fillId="0" borderId="10" xfId="0" applyNumberFormat="1" applyFont="1" applyBorder="1" applyAlignment="1">
      <alignment horizontal="center" vertical="center" wrapText="1"/>
    </xf>
    <xf numFmtId="0" fontId="4" fillId="0" borderId="10" xfId="57" applyFont="1" applyBorder="1" applyAlignment="1">
      <alignment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57" applyFont="1" applyBorder="1" applyAlignment="1">
      <alignment horizontal="center" vertical="center" wrapText="1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2" fontId="8" fillId="0" borderId="15" xfId="0" applyNumberFormat="1" applyFont="1" applyBorder="1" applyAlignment="1">
      <alignment horizontal="center" vertical="center"/>
    </xf>
    <xf numFmtId="190" fontId="6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vertical="center" textRotation="90" wrapText="1"/>
    </xf>
    <xf numFmtId="190" fontId="10" fillId="33" borderId="18" xfId="0" applyNumberFormat="1" applyFont="1" applyFill="1" applyBorder="1" applyAlignment="1">
      <alignment horizontal="center" vertical="center"/>
    </xf>
    <xf numFmtId="190" fontId="10" fillId="33" borderId="10" xfId="0" applyNumberFormat="1" applyFont="1" applyFill="1" applyBorder="1" applyAlignment="1">
      <alignment horizontal="center" vertical="center"/>
    </xf>
    <xf numFmtId="190" fontId="17" fillId="0" borderId="10" xfId="0" applyNumberFormat="1" applyFont="1" applyBorder="1" applyAlignment="1">
      <alignment/>
    </xf>
    <xf numFmtId="0" fontId="65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left" indent="1"/>
    </xf>
    <xf numFmtId="0" fontId="4" fillId="0" borderId="10" xfId="0" applyFont="1" applyBorder="1" applyAlignment="1">
      <alignment horizontal="left" vertical="justify"/>
    </xf>
    <xf numFmtId="190" fontId="8" fillId="0" borderId="15" xfId="0" applyNumberFormat="1" applyFont="1" applyBorder="1" applyAlignment="1">
      <alignment horizontal="center" vertical="center"/>
    </xf>
    <xf numFmtId="190" fontId="8" fillId="35" borderId="15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>
      <alignment horizontal="center" vertical="center"/>
    </xf>
    <xf numFmtId="190" fontId="8" fillId="0" borderId="19" xfId="0" applyNumberFormat="1" applyFont="1" applyBorder="1" applyAlignment="1">
      <alignment horizontal="center" vertical="center"/>
    </xf>
    <xf numFmtId="191" fontId="70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7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2" fontId="6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8" fillId="34" borderId="10" xfId="0" applyNumberFormat="1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vertical="center" wrapText="1"/>
    </xf>
    <xf numFmtId="1" fontId="74" fillId="0" borderId="10" xfId="0" applyNumberFormat="1" applyFont="1" applyBorder="1" applyAlignment="1">
      <alignment horizontal="center" vertical="center"/>
    </xf>
    <xf numFmtId="190" fontId="68" fillId="33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4">
      <selection activeCell="C34" sqref="C34"/>
    </sheetView>
  </sheetViews>
  <sheetFormatPr defaultColWidth="8.796875" defaultRowHeight="15"/>
  <cols>
    <col min="1" max="1" width="2.8984375" style="2" customWidth="1"/>
    <col min="2" max="2" width="18.8984375" style="2" customWidth="1"/>
    <col min="3" max="3" width="10.19921875" style="2" customWidth="1"/>
    <col min="4" max="4" width="10.09765625" style="2" customWidth="1"/>
    <col min="5" max="5" width="6.8984375" style="2" customWidth="1"/>
    <col min="6" max="6" width="9.3984375" style="2" customWidth="1"/>
    <col min="7" max="7" width="6.59765625" style="2" customWidth="1"/>
    <col min="8" max="8" width="5.09765625" style="2" customWidth="1"/>
    <col min="9" max="9" width="5.19921875" style="2" customWidth="1"/>
    <col min="10" max="10" width="7.59765625" style="2" customWidth="1"/>
    <col min="11" max="11" width="5.59765625" style="2" customWidth="1"/>
    <col min="12" max="12" width="8.8984375" style="2" customWidth="1"/>
    <col min="13" max="13" width="5.59765625" style="2" customWidth="1"/>
    <col min="14" max="14" width="10" style="2" customWidth="1"/>
    <col min="15" max="15" width="6.69921875" style="2" customWidth="1"/>
    <col min="16" max="16" width="5.8984375" style="2" customWidth="1"/>
    <col min="17" max="17" width="5.3984375" style="2" customWidth="1"/>
    <col min="18" max="18" width="26.199218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27"/>
      <c r="K1" s="127"/>
      <c r="L1" s="127"/>
      <c r="M1" s="127"/>
      <c r="N1" s="127"/>
      <c r="O1" s="127"/>
      <c r="P1" s="127"/>
      <c r="Q1" s="3"/>
      <c r="R1" s="3"/>
    </row>
    <row r="2" spans="1:17" ht="59.25" customHeight="1">
      <c r="A2" s="128" t="s">
        <v>156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"/>
    </row>
    <row r="3" spans="1:17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29" t="s">
        <v>141</v>
      </c>
      <c r="O3" s="129"/>
      <c r="P3" s="129"/>
      <c r="Q3" s="129"/>
    </row>
    <row r="4" spans="2:17" ht="17.25">
      <c r="B4" s="4"/>
      <c r="P4" s="2" t="s">
        <v>53</v>
      </c>
      <c r="Q4" s="8"/>
    </row>
    <row r="5" spans="1:17" ht="27.75" customHeight="1">
      <c r="A5" s="130" t="s">
        <v>20</v>
      </c>
      <c r="B5" s="131" t="s">
        <v>21</v>
      </c>
      <c r="C5" s="126" t="s">
        <v>42</v>
      </c>
      <c r="D5" s="124" t="s">
        <v>44</v>
      </c>
      <c r="E5" s="125" t="s">
        <v>45</v>
      </c>
      <c r="F5" s="124" t="s">
        <v>46</v>
      </c>
      <c r="G5" s="125" t="s">
        <v>45</v>
      </c>
      <c r="H5" s="124" t="s">
        <v>48</v>
      </c>
      <c r="I5" s="125" t="s">
        <v>45</v>
      </c>
      <c r="J5" s="126" t="s">
        <v>49</v>
      </c>
      <c r="K5" s="125" t="s">
        <v>45</v>
      </c>
      <c r="L5" s="126" t="s">
        <v>50</v>
      </c>
      <c r="M5" s="125" t="s">
        <v>45</v>
      </c>
      <c r="N5" s="124" t="s">
        <v>51</v>
      </c>
      <c r="O5" s="125" t="s">
        <v>45</v>
      </c>
      <c r="P5" s="126" t="s">
        <v>52</v>
      </c>
      <c r="Q5" s="125" t="s">
        <v>47</v>
      </c>
    </row>
    <row r="6" spans="1:17" ht="78" customHeight="1">
      <c r="A6" s="130"/>
      <c r="B6" s="131"/>
      <c r="C6" s="126"/>
      <c r="D6" s="124"/>
      <c r="E6" s="125"/>
      <c r="F6" s="124"/>
      <c r="G6" s="125"/>
      <c r="H6" s="124"/>
      <c r="I6" s="125"/>
      <c r="J6" s="126"/>
      <c r="K6" s="125"/>
      <c r="L6" s="126"/>
      <c r="M6" s="125"/>
      <c r="N6" s="124"/>
      <c r="O6" s="125"/>
      <c r="P6" s="126"/>
      <c r="Q6" s="125"/>
    </row>
    <row r="7" spans="1:17" ht="13.5" customHeight="1" hidden="1">
      <c r="A7" s="130"/>
      <c r="B7" s="131"/>
      <c r="C7" s="126"/>
      <c r="D7" s="124"/>
      <c r="E7" s="125"/>
      <c r="F7" s="124"/>
      <c r="G7" s="125"/>
      <c r="H7" s="124"/>
      <c r="I7" s="125"/>
      <c r="J7" s="126"/>
      <c r="K7" s="25"/>
      <c r="L7" s="126"/>
      <c r="M7" s="25"/>
      <c r="N7" s="124"/>
      <c r="O7" s="25"/>
      <c r="P7" s="126"/>
      <c r="Q7" s="25"/>
    </row>
    <row r="8" spans="1:18" s="6" customFormat="1" ht="14.25" customHeight="1">
      <c r="A8" s="16">
        <v>1</v>
      </c>
      <c r="B8" s="16">
        <v>2</v>
      </c>
      <c r="C8" s="16">
        <v>3</v>
      </c>
      <c r="D8" s="16">
        <v>4</v>
      </c>
      <c r="E8" s="22">
        <v>5</v>
      </c>
      <c r="F8" s="16">
        <v>6</v>
      </c>
      <c r="G8" s="22">
        <v>7</v>
      </c>
      <c r="H8" s="16">
        <v>8</v>
      </c>
      <c r="I8" s="22">
        <v>9</v>
      </c>
      <c r="J8" s="16">
        <v>10</v>
      </c>
      <c r="K8" s="22">
        <v>11</v>
      </c>
      <c r="L8" s="16">
        <v>12</v>
      </c>
      <c r="M8" s="22">
        <v>13</v>
      </c>
      <c r="N8" s="16">
        <v>14</v>
      </c>
      <c r="O8" s="22">
        <v>15</v>
      </c>
      <c r="P8" s="20">
        <v>16</v>
      </c>
      <c r="Q8" s="22">
        <v>17</v>
      </c>
      <c r="R8" s="5"/>
    </row>
    <row r="9" spans="1:18" s="70" customFormat="1" ht="53.25" customHeight="1">
      <c r="A9" s="64" t="s">
        <v>0</v>
      </c>
      <c r="B9" s="72" t="s">
        <v>56</v>
      </c>
      <c r="C9" s="66">
        <v>1799614</v>
      </c>
      <c r="D9" s="66">
        <v>538448</v>
      </c>
      <c r="E9" s="67">
        <f>SUM(D9*100/C9)</f>
        <v>29.920193997157167</v>
      </c>
      <c r="F9" s="66">
        <v>507250</v>
      </c>
      <c r="G9" s="67">
        <f aca="true" t="shared" si="0" ref="G9:G18">SUM(F9*100/C9)</f>
        <v>28.186600015336623</v>
      </c>
      <c r="H9" s="114"/>
      <c r="I9" s="67">
        <f>SUM(H9*100/C9)</f>
        <v>0</v>
      </c>
      <c r="J9" s="65">
        <v>55411</v>
      </c>
      <c r="K9" s="67">
        <f aca="true" t="shared" si="1" ref="K9:K15">SUM(J9*100/C9)</f>
        <v>3.0790491738783983</v>
      </c>
      <c r="L9" s="114"/>
      <c r="M9" s="67">
        <f>SUM(L9*100/C9)</f>
        <v>0</v>
      </c>
      <c r="N9" s="66">
        <v>550296</v>
      </c>
      <c r="O9" s="67">
        <f aca="true" t="shared" si="2" ref="O9:O19">SUM(N9*100/C9)</f>
        <v>30.578557401753933</v>
      </c>
      <c r="P9" s="65">
        <v>208</v>
      </c>
      <c r="Q9" s="68">
        <v>10.67</v>
      </c>
      <c r="R9" s="69"/>
    </row>
    <row r="10" spans="1:23" s="71" customFormat="1" ht="63.75" customHeight="1">
      <c r="A10" s="64" t="s">
        <v>1</v>
      </c>
      <c r="B10" s="72" t="s">
        <v>105</v>
      </c>
      <c r="C10" s="65">
        <v>800588</v>
      </c>
      <c r="D10" s="66">
        <v>0</v>
      </c>
      <c r="E10" s="67">
        <f>SUM(D10*100/C10)</f>
        <v>0</v>
      </c>
      <c r="F10" s="66">
        <v>762113</v>
      </c>
      <c r="G10" s="67">
        <f t="shared" si="0"/>
        <v>95.19415729438863</v>
      </c>
      <c r="H10" s="66"/>
      <c r="I10" s="67">
        <f aca="true" t="shared" si="3" ref="I10:I18">SUM(H10*100/C10)</f>
        <v>0</v>
      </c>
      <c r="J10" s="65">
        <v>66788</v>
      </c>
      <c r="K10" s="67">
        <f t="shared" si="1"/>
        <v>8.342368359255946</v>
      </c>
      <c r="L10" s="114"/>
      <c r="M10" s="67">
        <f>SUM(L10*100/C10)</f>
        <v>0</v>
      </c>
      <c r="N10" s="66">
        <v>511797</v>
      </c>
      <c r="O10" s="67">
        <f t="shared" si="2"/>
        <v>63.92763818593334</v>
      </c>
      <c r="P10" s="65">
        <v>148</v>
      </c>
      <c r="Q10" s="68">
        <v>2.04</v>
      </c>
      <c r="R10" s="69"/>
      <c r="S10" s="70"/>
      <c r="T10" s="70"/>
      <c r="U10" s="70"/>
      <c r="V10" s="70"/>
      <c r="W10" s="70"/>
    </row>
    <row r="11" spans="1:20" ht="44.25" customHeight="1">
      <c r="A11" s="17" t="s">
        <v>2</v>
      </c>
      <c r="B11" s="1" t="s">
        <v>153</v>
      </c>
      <c r="C11" s="32">
        <v>640608.5</v>
      </c>
      <c r="D11" s="26"/>
      <c r="E11" s="27">
        <f>SUM(D11*100/C11)</f>
        <v>0</v>
      </c>
      <c r="F11" s="26"/>
      <c r="G11" s="27">
        <f t="shared" si="0"/>
        <v>0</v>
      </c>
      <c r="H11" s="26"/>
      <c r="I11" s="27">
        <f t="shared" si="3"/>
        <v>0</v>
      </c>
      <c r="J11" s="32">
        <v>0</v>
      </c>
      <c r="K11" s="27">
        <f>SUM(J11*100/C11)</f>
        <v>0</v>
      </c>
      <c r="L11" s="26">
        <v>717</v>
      </c>
      <c r="M11" s="27">
        <f>SUM(L11*100/C11)</f>
        <v>0.11192483396645533</v>
      </c>
      <c r="N11" s="26"/>
      <c r="O11" s="27">
        <f t="shared" si="2"/>
        <v>0</v>
      </c>
      <c r="P11" s="32">
        <v>245</v>
      </c>
      <c r="Q11" s="24"/>
      <c r="R11" s="7"/>
      <c r="T11" s="15"/>
    </row>
    <row r="12" spans="1:18" s="70" customFormat="1" ht="30" customHeight="1">
      <c r="A12" s="64" t="s">
        <v>3</v>
      </c>
      <c r="B12" s="72" t="s">
        <v>150</v>
      </c>
      <c r="C12" s="65">
        <v>825289</v>
      </c>
      <c r="D12" s="66">
        <v>808009</v>
      </c>
      <c r="E12" s="67">
        <f aca="true" t="shared" si="4" ref="E12:E18">SUM(D12*100/C12)</f>
        <v>97.90618801413808</v>
      </c>
      <c r="F12" s="114"/>
      <c r="G12" s="67">
        <f t="shared" si="0"/>
        <v>0</v>
      </c>
      <c r="H12" s="114"/>
      <c r="I12" s="67">
        <f t="shared" si="3"/>
        <v>0</v>
      </c>
      <c r="J12" s="65">
        <v>51304</v>
      </c>
      <c r="K12" s="67">
        <f t="shared" si="1"/>
        <v>6.2164890117280125</v>
      </c>
      <c r="L12" s="114"/>
      <c r="M12" s="67">
        <f aca="true" t="shared" si="5" ref="M12:M18">SUM(L12*100/C12)</f>
        <v>0</v>
      </c>
      <c r="N12" s="66">
        <v>540861</v>
      </c>
      <c r="O12" s="67">
        <f t="shared" si="2"/>
        <v>65.53595164845285</v>
      </c>
      <c r="P12" s="65">
        <v>278</v>
      </c>
      <c r="Q12" s="68">
        <v>13.349</v>
      </c>
      <c r="R12" s="69"/>
    </row>
    <row r="13" spans="1:18" s="70" customFormat="1" ht="32.25" customHeight="1">
      <c r="A13" s="64" t="s">
        <v>4</v>
      </c>
      <c r="B13" s="72" t="s">
        <v>57</v>
      </c>
      <c r="C13" s="65">
        <v>749181</v>
      </c>
      <c r="D13" s="66">
        <v>734665</v>
      </c>
      <c r="E13" s="67">
        <f t="shared" si="4"/>
        <v>98.06241749323594</v>
      </c>
      <c r="F13" s="66">
        <v>1375</v>
      </c>
      <c r="G13" s="67">
        <f t="shared" si="0"/>
        <v>0.1835337521907256</v>
      </c>
      <c r="H13" s="114"/>
      <c r="I13" s="67">
        <f t="shared" si="3"/>
        <v>0</v>
      </c>
      <c r="J13" s="66">
        <v>20919</v>
      </c>
      <c r="K13" s="67">
        <f t="shared" si="1"/>
        <v>2.792249136056574</v>
      </c>
      <c r="L13" s="66">
        <v>0</v>
      </c>
      <c r="M13" s="67">
        <f t="shared" si="5"/>
        <v>0</v>
      </c>
      <c r="N13" s="65">
        <v>365535</v>
      </c>
      <c r="O13" s="67">
        <f t="shared" si="2"/>
        <v>48.79128007784501</v>
      </c>
      <c r="P13" s="65">
        <v>208</v>
      </c>
      <c r="Q13" s="68">
        <v>8.93</v>
      </c>
      <c r="R13" s="69"/>
    </row>
    <row r="14" spans="1:18" s="70" customFormat="1" ht="59.25" customHeight="1">
      <c r="A14" s="64" t="s">
        <v>5</v>
      </c>
      <c r="B14" s="72" t="s">
        <v>65</v>
      </c>
      <c r="C14" s="65">
        <v>589582</v>
      </c>
      <c r="D14" s="66">
        <v>178224</v>
      </c>
      <c r="E14" s="67">
        <f t="shared" si="4"/>
        <v>30.22887401582816</v>
      </c>
      <c r="F14" s="66">
        <v>2735</v>
      </c>
      <c r="G14" s="67">
        <f t="shared" si="0"/>
        <v>0.46388797487033184</v>
      </c>
      <c r="H14" s="114"/>
      <c r="I14" s="67">
        <f>SUM(H14*100/C14)</f>
        <v>0</v>
      </c>
      <c r="J14" s="65">
        <v>10009</v>
      </c>
      <c r="K14" s="67">
        <f t="shared" si="1"/>
        <v>1.6976434151653206</v>
      </c>
      <c r="L14" s="66">
        <v>0</v>
      </c>
      <c r="M14" s="67">
        <f>SUM(L14*100/C14)</f>
        <v>0</v>
      </c>
      <c r="N14" s="66">
        <v>215073</v>
      </c>
      <c r="O14" s="67">
        <f t="shared" si="2"/>
        <v>36.47889521728954</v>
      </c>
      <c r="P14" s="65">
        <v>145</v>
      </c>
      <c r="Q14" s="68">
        <v>2.04</v>
      </c>
      <c r="R14" s="69"/>
    </row>
    <row r="15" spans="1:18" ht="60" customHeight="1">
      <c r="A15" s="17" t="s">
        <v>6</v>
      </c>
      <c r="B15" s="1" t="s">
        <v>151</v>
      </c>
      <c r="C15" s="32"/>
      <c r="D15" s="26"/>
      <c r="E15" s="27" t="e">
        <f t="shared" si="4"/>
        <v>#DIV/0!</v>
      </c>
      <c r="F15" s="26"/>
      <c r="G15" s="27" t="e">
        <f t="shared" si="0"/>
        <v>#DIV/0!</v>
      </c>
      <c r="H15" s="26"/>
      <c r="I15" s="27" t="e">
        <f t="shared" si="3"/>
        <v>#DIV/0!</v>
      </c>
      <c r="J15" s="32"/>
      <c r="K15" s="27" t="e">
        <f t="shared" si="1"/>
        <v>#DIV/0!</v>
      </c>
      <c r="L15" s="26"/>
      <c r="M15" s="27" t="e">
        <f>SUM(L15*100/C15)</f>
        <v>#DIV/0!</v>
      </c>
      <c r="N15" s="26"/>
      <c r="O15" s="27" t="e">
        <f t="shared" si="2"/>
        <v>#DIV/0!</v>
      </c>
      <c r="P15" s="32"/>
      <c r="Q15" s="24"/>
      <c r="R15" s="7"/>
    </row>
    <row r="16" spans="1:18" ht="30" customHeight="1">
      <c r="A16" s="64" t="s">
        <v>7</v>
      </c>
      <c r="B16" s="72" t="s">
        <v>54</v>
      </c>
      <c r="C16" s="65">
        <v>7490959</v>
      </c>
      <c r="D16" s="66">
        <v>5396511</v>
      </c>
      <c r="E16" s="67">
        <f t="shared" si="4"/>
        <v>72.04032220707656</v>
      </c>
      <c r="F16" s="66">
        <v>1243222</v>
      </c>
      <c r="G16" s="67">
        <f t="shared" si="0"/>
        <v>16.59629961931443</v>
      </c>
      <c r="H16" s="66"/>
      <c r="I16" s="67">
        <f t="shared" si="3"/>
        <v>0</v>
      </c>
      <c r="J16" s="65">
        <v>28523</v>
      </c>
      <c r="K16" s="67">
        <f>SUM(J16*100/C16)</f>
        <v>0.3807656669860294</v>
      </c>
      <c r="L16" s="66"/>
      <c r="M16" s="67">
        <f t="shared" si="5"/>
        <v>0</v>
      </c>
      <c r="N16" s="66">
        <v>4387239</v>
      </c>
      <c r="O16" s="67">
        <f t="shared" si="2"/>
        <v>58.567120711780696</v>
      </c>
      <c r="P16" s="65">
        <v>1591</v>
      </c>
      <c r="Q16" s="68">
        <v>0.79</v>
      </c>
      <c r="R16" s="7"/>
    </row>
    <row r="17" spans="1:18" s="70" customFormat="1" ht="41.25" customHeight="1">
      <c r="A17" s="64" t="s">
        <v>8</v>
      </c>
      <c r="B17" s="72" t="s">
        <v>109</v>
      </c>
      <c r="C17" s="65">
        <v>448123.2</v>
      </c>
      <c r="D17" s="66">
        <v>348073</v>
      </c>
      <c r="E17" s="67">
        <f t="shared" si="4"/>
        <v>77.6735058573178</v>
      </c>
      <c r="F17" s="66"/>
      <c r="G17" s="67">
        <f t="shared" si="0"/>
        <v>0</v>
      </c>
      <c r="H17" s="66"/>
      <c r="I17" s="67">
        <f t="shared" si="3"/>
        <v>0</v>
      </c>
      <c r="J17" s="66">
        <v>20315.2</v>
      </c>
      <c r="K17" s="67">
        <f>SUM(J17*100/C17)</f>
        <v>4.533396173195229</v>
      </c>
      <c r="L17" s="66">
        <v>0</v>
      </c>
      <c r="M17" s="67">
        <f>SUM(L17*100/C17)</f>
        <v>0</v>
      </c>
      <c r="N17" s="66">
        <v>191721.8</v>
      </c>
      <c r="O17" s="67">
        <f t="shared" si="2"/>
        <v>42.78327924106585</v>
      </c>
      <c r="P17" s="65">
        <v>107</v>
      </c>
      <c r="Q17" s="68">
        <v>5.36</v>
      </c>
      <c r="R17" s="69"/>
    </row>
    <row r="18" spans="1:18" ht="40.5" customHeight="1">
      <c r="A18" s="64" t="s">
        <v>9</v>
      </c>
      <c r="B18" s="72" t="s">
        <v>55</v>
      </c>
      <c r="C18" s="65">
        <v>406539</v>
      </c>
      <c r="D18" s="66">
        <v>224859</v>
      </c>
      <c r="E18" s="67">
        <f t="shared" si="4"/>
        <v>55.31056061042114</v>
      </c>
      <c r="F18" s="66">
        <v>77184</v>
      </c>
      <c r="G18" s="67">
        <f t="shared" si="0"/>
        <v>18.985632374753713</v>
      </c>
      <c r="H18" s="114"/>
      <c r="I18" s="67">
        <f t="shared" si="3"/>
        <v>0</v>
      </c>
      <c r="J18" s="65">
        <v>28621</v>
      </c>
      <c r="K18" s="67">
        <f>SUM(J18*100/C18)</f>
        <v>7.0401609685663615</v>
      </c>
      <c r="L18" s="114"/>
      <c r="M18" s="67">
        <f t="shared" si="5"/>
        <v>0</v>
      </c>
      <c r="N18" s="66">
        <v>183012</v>
      </c>
      <c r="O18" s="67">
        <f t="shared" si="2"/>
        <v>45.017083231867055</v>
      </c>
      <c r="P18" s="65">
        <v>89</v>
      </c>
      <c r="Q18" s="68">
        <v>11.14</v>
      </c>
      <c r="R18" s="7"/>
    </row>
    <row r="19" spans="1:17" ht="17.25">
      <c r="A19" s="73"/>
      <c r="B19" s="74" t="s">
        <v>22</v>
      </c>
      <c r="C19" s="75">
        <f>SUM(C9:C18)</f>
        <v>13750483.7</v>
      </c>
      <c r="D19" s="75">
        <f>SUM(D9:D18)</f>
        <v>8228789</v>
      </c>
      <c r="E19" s="77">
        <f>SUM(D19/C19*100)</f>
        <v>59.84363299161615</v>
      </c>
      <c r="F19" s="75">
        <f>SUM(F9:F18)</f>
        <v>2593879</v>
      </c>
      <c r="G19" s="77">
        <f>F19*100/C19</f>
        <v>18.863910947365436</v>
      </c>
      <c r="H19" s="80">
        <f>SUM(H9:H18)</f>
        <v>0</v>
      </c>
      <c r="I19" s="77">
        <f>SUM(H19*100/C19)</f>
        <v>0</v>
      </c>
      <c r="J19" s="78">
        <f>SUM(J9:J18)</f>
        <v>281890.2</v>
      </c>
      <c r="K19" s="77">
        <f>SUM(J19*100/C19)</f>
        <v>2.050038428829962</v>
      </c>
      <c r="L19" s="75">
        <f>SUM(L9:L18)</f>
        <v>717</v>
      </c>
      <c r="M19" s="123">
        <f>SUM(L19*100/C19)</f>
        <v>0.005214362022770152</v>
      </c>
      <c r="N19" s="75">
        <f>SUM(N9:N18)</f>
        <v>6945534.8</v>
      </c>
      <c r="O19" s="75">
        <f t="shared" si="2"/>
        <v>50.5112034713368</v>
      </c>
      <c r="P19" s="74">
        <f>SUM(P9:P18)</f>
        <v>3019</v>
      </c>
      <c r="Q19" s="76">
        <v>6.03</v>
      </c>
    </row>
    <row r="20" spans="2:17" s="11" customFormat="1" ht="16.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94"/>
    </row>
    <row r="21" spans="1:17" ht="17.25">
      <c r="A21" s="2" t="s">
        <v>152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7.25">
      <c r="A22" s="2" t="s">
        <v>154</v>
      </c>
      <c r="B22" s="2" t="s">
        <v>155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</sheetData>
  <sheetProtection/>
  <mergeCells count="20"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</mergeCells>
  <printOptions/>
  <pageMargins left="0.3" right="0.2" top="0.2" bottom="0.2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8">
      <selection activeCell="N9" sqref="N9:N23"/>
    </sheetView>
  </sheetViews>
  <sheetFormatPr defaultColWidth="8.796875" defaultRowHeight="15"/>
  <cols>
    <col min="1" max="1" width="2.8984375" style="2" customWidth="1"/>
    <col min="2" max="2" width="20.19921875" style="2" customWidth="1"/>
    <col min="3" max="3" width="10.19921875" style="2" customWidth="1"/>
    <col min="4" max="4" width="10.09765625" style="2" customWidth="1"/>
    <col min="5" max="5" width="6.8984375" style="2" customWidth="1"/>
    <col min="6" max="6" width="9.3984375" style="2" customWidth="1"/>
    <col min="7" max="7" width="6.59765625" style="2" customWidth="1"/>
    <col min="8" max="8" width="7.8984375" style="2" customWidth="1"/>
    <col min="9" max="9" width="5.19921875" style="2" customWidth="1"/>
    <col min="10" max="10" width="7.59765625" style="2" customWidth="1"/>
    <col min="11" max="11" width="5.59765625" style="2" customWidth="1"/>
    <col min="12" max="12" width="7.09765625" style="2" customWidth="1"/>
    <col min="13" max="13" width="5.59765625" style="2" customWidth="1"/>
    <col min="14" max="14" width="11" style="2" customWidth="1"/>
    <col min="15" max="15" width="6.59765625" style="2" customWidth="1"/>
    <col min="16" max="16" width="5.8984375" style="2" customWidth="1"/>
    <col min="17" max="17" width="5.3984375" style="2" customWidth="1"/>
    <col min="18" max="18" width="26.199218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27"/>
      <c r="K1" s="127"/>
      <c r="L1" s="127"/>
      <c r="M1" s="127"/>
      <c r="N1" s="127"/>
      <c r="O1" s="127"/>
      <c r="P1" s="127"/>
      <c r="Q1" s="3"/>
      <c r="R1" s="3"/>
    </row>
    <row r="2" spans="1:17" ht="59.25" customHeight="1">
      <c r="A2" s="128" t="s">
        <v>157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"/>
    </row>
    <row r="3" spans="1:17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29" t="s">
        <v>140</v>
      </c>
      <c r="O3" s="129"/>
      <c r="P3" s="129"/>
      <c r="Q3" s="129"/>
    </row>
    <row r="4" spans="2:17" ht="17.25">
      <c r="B4" s="4"/>
      <c r="P4" s="2" t="s">
        <v>53</v>
      </c>
      <c r="Q4" s="8"/>
    </row>
    <row r="5" spans="1:17" ht="27.75" customHeight="1">
      <c r="A5" s="130" t="s">
        <v>20</v>
      </c>
      <c r="B5" s="131" t="s">
        <v>21</v>
      </c>
      <c r="C5" s="126" t="s">
        <v>42</v>
      </c>
      <c r="D5" s="124" t="s">
        <v>44</v>
      </c>
      <c r="E5" s="125" t="s">
        <v>45</v>
      </c>
      <c r="F5" s="124" t="s">
        <v>46</v>
      </c>
      <c r="G5" s="125" t="s">
        <v>45</v>
      </c>
      <c r="H5" s="124" t="s">
        <v>48</v>
      </c>
      <c r="I5" s="125" t="s">
        <v>45</v>
      </c>
      <c r="J5" s="126" t="s">
        <v>49</v>
      </c>
      <c r="K5" s="125" t="s">
        <v>45</v>
      </c>
      <c r="L5" s="126" t="s">
        <v>50</v>
      </c>
      <c r="M5" s="125" t="s">
        <v>45</v>
      </c>
      <c r="N5" s="124" t="s">
        <v>51</v>
      </c>
      <c r="O5" s="125" t="s">
        <v>45</v>
      </c>
      <c r="P5" s="126" t="s">
        <v>52</v>
      </c>
      <c r="Q5" s="125" t="s">
        <v>47</v>
      </c>
    </row>
    <row r="6" spans="1:17" ht="78" customHeight="1">
      <c r="A6" s="130"/>
      <c r="B6" s="131"/>
      <c r="C6" s="126"/>
      <c r="D6" s="124"/>
      <c r="E6" s="125"/>
      <c r="F6" s="124"/>
      <c r="G6" s="125"/>
      <c r="H6" s="124"/>
      <c r="I6" s="125"/>
      <c r="J6" s="126"/>
      <c r="K6" s="125"/>
      <c r="L6" s="126"/>
      <c r="M6" s="125"/>
      <c r="N6" s="124"/>
      <c r="O6" s="125"/>
      <c r="P6" s="126"/>
      <c r="Q6" s="125"/>
    </row>
    <row r="7" spans="1:17" ht="13.5" customHeight="1" hidden="1">
      <c r="A7" s="130"/>
      <c r="B7" s="131"/>
      <c r="C7" s="126"/>
      <c r="D7" s="124"/>
      <c r="E7" s="125"/>
      <c r="F7" s="124"/>
      <c r="G7" s="125"/>
      <c r="H7" s="124"/>
      <c r="I7" s="125"/>
      <c r="J7" s="126"/>
      <c r="K7" s="25"/>
      <c r="L7" s="126"/>
      <c r="M7" s="25"/>
      <c r="N7" s="124"/>
      <c r="O7" s="25"/>
      <c r="P7" s="126"/>
      <c r="Q7" s="25"/>
    </row>
    <row r="8" spans="1:18" s="6" customFormat="1" ht="14.25" customHeight="1">
      <c r="A8" s="16">
        <v>1</v>
      </c>
      <c r="B8" s="16">
        <v>2</v>
      </c>
      <c r="C8" s="16">
        <v>3</v>
      </c>
      <c r="D8" s="16">
        <v>4</v>
      </c>
      <c r="E8" s="22">
        <v>5</v>
      </c>
      <c r="F8" s="16">
        <v>6</v>
      </c>
      <c r="G8" s="22">
        <v>7</v>
      </c>
      <c r="H8" s="16">
        <v>8</v>
      </c>
      <c r="I8" s="22">
        <v>9</v>
      </c>
      <c r="J8" s="16">
        <v>10</v>
      </c>
      <c r="K8" s="22">
        <v>11</v>
      </c>
      <c r="L8" s="16">
        <v>12</v>
      </c>
      <c r="M8" s="22">
        <v>13</v>
      </c>
      <c r="N8" s="16">
        <v>14</v>
      </c>
      <c r="O8" s="22">
        <v>15</v>
      </c>
      <c r="P8" s="20">
        <v>16</v>
      </c>
      <c r="Q8" s="22">
        <v>17</v>
      </c>
      <c r="R8" s="5"/>
    </row>
    <row r="9" spans="1:18" ht="30" customHeight="1">
      <c r="A9" s="38" t="s">
        <v>0</v>
      </c>
      <c r="B9" s="35" t="s">
        <v>110</v>
      </c>
      <c r="C9" s="89">
        <v>1284601.1</v>
      </c>
      <c r="D9" s="18">
        <v>999139.7</v>
      </c>
      <c r="E9" s="27">
        <f aca="true" t="shared" si="0" ref="E9:E20">SUM(D9*100/C9)</f>
        <v>77.77820679119766</v>
      </c>
      <c r="F9" s="18">
        <v>237422.8</v>
      </c>
      <c r="G9" s="23">
        <f aca="true" t="shared" si="1" ref="G9:G22">SUM(F9*100/C9)</f>
        <v>18.482219889115772</v>
      </c>
      <c r="H9" s="18">
        <v>0</v>
      </c>
      <c r="I9" s="23">
        <f>SUM(H9*100/C9)</f>
        <v>0</v>
      </c>
      <c r="J9" s="89">
        <v>27109.9</v>
      </c>
      <c r="K9" s="23">
        <f aca="true" t="shared" si="2" ref="K9:K22">SUM(J9*100/C9)</f>
        <v>2.110374963870107</v>
      </c>
      <c r="L9" s="18"/>
      <c r="M9" s="23">
        <f>SUM(L9*100/C9)</f>
        <v>0</v>
      </c>
      <c r="N9" s="18">
        <v>856330</v>
      </c>
      <c r="O9" s="23">
        <f aca="true" t="shared" si="3" ref="O9:O22">SUM(N9*100/C9)</f>
        <v>66.66116041781375</v>
      </c>
      <c r="P9" s="89">
        <v>468</v>
      </c>
      <c r="Q9" s="24">
        <v>3.075</v>
      </c>
      <c r="R9" s="21"/>
    </row>
    <row r="10" spans="1:18" ht="47.25" customHeight="1">
      <c r="A10" s="38" t="s">
        <v>1</v>
      </c>
      <c r="B10" s="35" t="s">
        <v>111</v>
      </c>
      <c r="C10" s="89">
        <v>128088.6</v>
      </c>
      <c r="D10" s="18">
        <v>126167.1</v>
      </c>
      <c r="E10" s="27">
        <f t="shared" si="0"/>
        <v>98.49986649865795</v>
      </c>
      <c r="F10" s="18">
        <v>1921.5</v>
      </c>
      <c r="G10" s="23">
        <f t="shared" si="1"/>
        <v>1.5001335013420398</v>
      </c>
      <c r="H10" s="19"/>
      <c r="I10" s="23">
        <f>SUM(H10*100/C10)</f>
        <v>0</v>
      </c>
      <c r="J10" s="90">
        <v>0</v>
      </c>
      <c r="K10" s="23">
        <f t="shared" si="2"/>
        <v>0</v>
      </c>
      <c r="L10" s="18"/>
      <c r="M10" s="23">
        <f>SUM(L10*100/C10)</f>
        <v>0</v>
      </c>
      <c r="N10" s="18">
        <v>80898.8</v>
      </c>
      <c r="O10" s="23">
        <f t="shared" si="3"/>
        <v>63.15846999654926</v>
      </c>
      <c r="P10" s="89">
        <v>48</v>
      </c>
      <c r="Q10" s="79">
        <v>0</v>
      </c>
      <c r="R10" s="7"/>
    </row>
    <row r="11" spans="1:18" s="91" customFormat="1" ht="53.25" customHeight="1">
      <c r="A11" s="38" t="s">
        <v>2</v>
      </c>
      <c r="B11" s="88" t="s">
        <v>112</v>
      </c>
      <c r="C11" s="89">
        <v>91585.4</v>
      </c>
      <c r="D11" s="26">
        <v>79313.1</v>
      </c>
      <c r="E11" s="27">
        <f t="shared" si="0"/>
        <v>86.60015679355008</v>
      </c>
      <c r="F11" s="26">
        <v>3657.6</v>
      </c>
      <c r="G11" s="27">
        <f t="shared" si="1"/>
        <v>3.993649642847004</v>
      </c>
      <c r="H11" s="26"/>
      <c r="I11" s="27">
        <f>SUM(H11*100/C11)</f>
        <v>0</v>
      </c>
      <c r="J11" s="90">
        <v>101</v>
      </c>
      <c r="K11" s="27">
        <f t="shared" si="2"/>
        <v>0.1102795860475578</v>
      </c>
      <c r="L11" s="26"/>
      <c r="M11" s="27">
        <f>SUM(L11*100/C11)</f>
        <v>0</v>
      </c>
      <c r="N11" s="26">
        <v>66299.7</v>
      </c>
      <c r="O11" s="27">
        <f t="shared" si="3"/>
        <v>72.39112347601255</v>
      </c>
      <c r="P11" s="89">
        <v>42</v>
      </c>
      <c r="Q11" s="24">
        <v>0.107</v>
      </c>
      <c r="R11" s="7"/>
    </row>
    <row r="12" spans="1:18" ht="53.25" customHeight="1">
      <c r="A12" s="38" t="s">
        <v>3</v>
      </c>
      <c r="B12" s="35" t="s">
        <v>113</v>
      </c>
      <c r="C12" s="89">
        <v>208376</v>
      </c>
      <c r="D12" s="26">
        <v>158536</v>
      </c>
      <c r="E12" s="27">
        <f t="shared" si="0"/>
        <v>76.08169846815372</v>
      </c>
      <c r="F12" s="26">
        <v>28108</v>
      </c>
      <c r="G12" s="27">
        <f t="shared" si="1"/>
        <v>13.489077436940914</v>
      </c>
      <c r="H12" s="26"/>
      <c r="I12" s="27">
        <f>SUM(H12*100/C12)</f>
        <v>0</v>
      </c>
      <c r="J12" s="90">
        <v>784</v>
      </c>
      <c r="K12" s="27">
        <f t="shared" si="2"/>
        <v>0.37624294544477294</v>
      </c>
      <c r="L12" s="26"/>
      <c r="M12" s="27">
        <f>SUM(L12*100/C12)</f>
        <v>0</v>
      </c>
      <c r="N12" s="26">
        <v>151101</v>
      </c>
      <c r="O12" s="27">
        <f t="shared" si="3"/>
        <v>72.51362920873805</v>
      </c>
      <c r="P12" s="89">
        <v>96</v>
      </c>
      <c r="Q12" s="24">
        <v>0.936</v>
      </c>
      <c r="R12" s="7"/>
    </row>
    <row r="13" spans="1:18" ht="45" customHeight="1">
      <c r="A13" s="38" t="s">
        <v>4</v>
      </c>
      <c r="B13" s="35" t="s">
        <v>114</v>
      </c>
      <c r="C13" s="89">
        <v>191788.4</v>
      </c>
      <c r="D13" s="18">
        <v>161599.5</v>
      </c>
      <c r="E13" s="27">
        <f t="shared" si="0"/>
        <v>84.25926698382176</v>
      </c>
      <c r="F13" s="18">
        <v>2947.4</v>
      </c>
      <c r="G13" s="23">
        <f t="shared" si="1"/>
        <v>1.5367978459594012</v>
      </c>
      <c r="H13" s="18"/>
      <c r="I13" s="23">
        <f aca="true" t="shared" si="4" ref="I13:I22">SUM(H13*100/C13)</f>
        <v>0</v>
      </c>
      <c r="J13" s="90">
        <v>1497.1</v>
      </c>
      <c r="K13" s="23">
        <f t="shared" si="2"/>
        <v>0.7805998694394447</v>
      </c>
      <c r="L13" s="18"/>
      <c r="M13" s="23">
        <f aca="true" t="shared" si="5" ref="M13:M22">SUM(L13*100/C13)</f>
        <v>0</v>
      </c>
      <c r="N13" s="18">
        <v>138746.9</v>
      </c>
      <c r="O13" s="23">
        <f t="shared" si="3"/>
        <v>72.34373924596065</v>
      </c>
      <c r="P13" s="89">
        <v>88</v>
      </c>
      <c r="Q13" s="24">
        <v>3.357</v>
      </c>
      <c r="R13" s="7"/>
    </row>
    <row r="14" spans="1:23" s="71" customFormat="1" ht="63.75" customHeight="1">
      <c r="A14" s="38" t="s">
        <v>5</v>
      </c>
      <c r="B14" s="35" t="s">
        <v>115</v>
      </c>
      <c r="C14" s="89">
        <v>306224.9</v>
      </c>
      <c r="D14" s="66">
        <v>250588.9</v>
      </c>
      <c r="E14" s="67">
        <f t="shared" si="0"/>
        <v>81.83165379431914</v>
      </c>
      <c r="F14" s="66">
        <v>12320.3</v>
      </c>
      <c r="G14" s="67">
        <f t="shared" si="1"/>
        <v>4.023284847182577</v>
      </c>
      <c r="H14" s="66"/>
      <c r="I14" s="67">
        <f t="shared" si="4"/>
        <v>0</v>
      </c>
      <c r="J14" s="90">
        <v>3392.7</v>
      </c>
      <c r="K14" s="67">
        <f t="shared" si="2"/>
        <v>1.1079112116617558</v>
      </c>
      <c r="L14" s="66"/>
      <c r="M14" s="67">
        <f t="shared" si="5"/>
        <v>0</v>
      </c>
      <c r="N14" s="66">
        <v>231079.1</v>
      </c>
      <c r="O14" s="67">
        <f t="shared" si="3"/>
        <v>75.46058468792054</v>
      </c>
      <c r="P14" s="89">
        <v>144</v>
      </c>
      <c r="Q14" s="68">
        <v>5.551</v>
      </c>
      <c r="R14" s="69"/>
      <c r="S14" s="70"/>
      <c r="T14" s="70"/>
      <c r="U14" s="70"/>
      <c r="V14" s="70"/>
      <c r="W14" s="70"/>
    </row>
    <row r="15" spans="1:18" ht="44.25" customHeight="1">
      <c r="A15" s="38" t="s">
        <v>6</v>
      </c>
      <c r="B15" s="35" t="s">
        <v>116</v>
      </c>
      <c r="C15" s="89">
        <v>162374.5</v>
      </c>
      <c r="D15" s="26">
        <v>128194.4</v>
      </c>
      <c r="E15" s="27">
        <f t="shared" si="0"/>
        <v>78.94983510341834</v>
      </c>
      <c r="F15" s="26">
        <v>7544.1</v>
      </c>
      <c r="G15" s="27">
        <f t="shared" si="1"/>
        <v>4.6461113044228</v>
      </c>
      <c r="H15" s="26"/>
      <c r="I15" s="27">
        <f t="shared" si="4"/>
        <v>0</v>
      </c>
      <c r="J15" s="90">
        <v>4652.1</v>
      </c>
      <c r="K15" s="27">
        <f t="shared" si="2"/>
        <v>2.865043464337073</v>
      </c>
      <c r="L15" s="26"/>
      <c r="M15" s="27">
        <f t="shared" si="5"/>
        <v>0</v>
      </c>
      <c r="N15" s="26">
        <v>103913.2</v>
      </c>
      <c r="O15" s="27">
        <f t="shared" si="3"/>
        <v>63.99600922558653</v>
      </c>
      <c r="P15" s="89">
        <v>79</v>
      </c>
      <c r="Q15" s="24">
        <v>3.233</v>
      </c>
      <c r="R15" s="7"/>
    </row>
    <row r="16" spans="1:18" s="70" customFormat="1" ht="30" customHeight="1">
      <c r="A16" s="38" t="s">
        <v>7</v>
      </c>
      <c r="B16" s="35" t="s">
        <v>117</v>
      </c>
      <c r="C16" s="90">
        <v>494333.5</v>
      </c>
      <c r="D16" s="66">
        <v>353701.6</v>
      </c>
      <c r="E16" s="67">
        <f t="shared" si="0"/>
        <v>71.55120986135879</v>
      </c>
      <c r="F16" s="66">
        <v>62919.3</v>
      </c>
      <c r="G16" s="67">
        <f t="shared" si="1"/>
        <v>12.728107643928643</v>
      </c>
      <c r="H16" s="66">
        <v>2585</v>
      </c>
      <c r="I16" s="67">
        <f>SUM(H16*100/C16)</f>
        <v>0.5229263240302346</v>
      </c>
      <c r="J16" s="90">
        <v>2025.3</v>
      </c>
      <c r="K16" s="67">
        <f t="shared" si="2"/>
        <v>0.4097031659800519</v>
      </c>
      <c r="L16" s="66"/>
      <c r="M16" s="67">
        <f t="shared" si="5"/>
        <v>0</v>
      </c>
      <c r="N16" s="66">
        <v>333481.1</v>
      </c>
      <c r="O16" s="67">
        <f t="shared" si="3"/>
        <v>67.46075271046773</v>
      </c>
      <c r="P16" s="89">
        <v>209</v>
      </c>
      <c r="Q16" s="68">
        <v>0.515</v>
      </c>
      <c r="R16" s="69"/>
    </row>
    <row r="17" spans="1:18" s="70" customFormat="1" ht="32.25" customHeight="1">
      <c r="A17" s="38" t="s">
        <v>8</v>
      </c>
      <c r="B17" s="86" t="s">
        <v>118</v>
      </c>
      <c r="C17" s="90">
        <v>308717</v>
      </c>
      <c r="D17" s="66">
        <v>252591.4</v>
      </c>
      <c r="E17" s="67">
        <f t="shared" si="0"/>
        <v>81.81972486128072</v>
      </c>
      <c r="F17" s="66">
        <v>34519.1</v>
      </c>
      <c r="G17" s="67">
        <f t="shared" si="1"/>
        <v>11.181470408173181</v>
      </c>
      <c r="H17" s="66"/>
      <c r="I17" s="67">
        <f>SUM(H17*100/C17)</f>
        <v>0</v>
      </c>
      <c r="J17" s="90">
        <v>3426.4</v>
      </c>
      <c r="K17" s="67">
        <f t="shared" si="2"/>
        <v>1.1098838094436005</v>
      </c>
      <c r="L17" s="66"/>
      <c r="M17" s="67">
        <f t="shared" si="5"/>
        <v>0</v>
      </c>
      <c r="N17" s="66">
        <v>232918.8</v>
      </c>
      <c r="O17" s="67">
        <f t="shared" si="3"/>
        <v>75.44735145780764</v>
      </c>
      <c r="P17" s="89">
        <v>145</v>
      </c>
      <c r="Q17" s="68">
        <v>2.085</v>
      </c>
      <c r="R17" s="69"/>
    </row>
    <row r="18" spans="1:18" ht="45.75" customHeight="1">
      <c r="A18" s="38" t="s">
        <v>9</v>
      </c>
      <c r="B18" s="86" t="s">
        <v>119</v>
      </c>
      <c r="C18" s="90">
        <v>432538.5</v>
      </c>
      <c r="D18" s="26">
        <v>347593.1</v>
      </c>
      <c r="E18" s="27">
        <f t="shared" si="0"/>
        <v>80.36119328106054</v>
      </c>
      <c r="F18" s="26">
        <v>61741.6</v>
      </c>
      <c r="G18" s="27">
        <f t="shared" si="1"/>
        <v>14.274243795639</v>
      </c>
      <c r="H18" s="26"/>
      <c r="I18" s="27">
        <f>SUM(H18*100/C18)</f>
        <v>0</v>
      </c>
      <c r="J18" s="90">
        <v>5052</v>
      </c>
      <c r="K18" s="27">
        <f t="shared" si="2"/>
        <v>1.1679885143172226</v>
      </c>
      <c r="L18" s="26"/>
      <c r="M18" s="27">
        <f t="shared" si="5"/>
        <v>0</v>
      </c>
      <c r="N18" s="26">
        <v>311675.2</v>
      </c>
      <c r="O18" s="27">
        <f t="shared" si="3"/>
        <v>72.05721571605764</v>
      </c>
      <c r="P18" s="89">
        <v>192</v>
      </c>
      <c r="Q18" s="24">
        <v>2.793</v>
      </c>
      <c r="R18" s="7"/>
    </row>
    <row r="19" spans="1:18" ht="45" customHeight="1">
      <c r="A19" s="38" t="s">
        <v>10</v>
      </c>
      <c r="B19" s="86" t="s">
        <v>120</v>
      </c>
      <c r="C19" s="90">
        <v>586415</v>
      </c>
      <c r="D19" s="18">
        <v>345464</v>
      </c>
      <c r="E19" s="27">
        <f t="shared" si="0"/>
        <v>58.91118064851683</v>
      </c>
      <c r="F19" s="18">
        <v>117844</v>
      </c>
      <c r="G19" s="23">
        <f t="shared" si="1"/>
        <v>20.095666038556313</v>
      </c>
      <c r="H19" s="18"/>
      <c r="I19" s="23">
        <f t="shared" si="4"/>
        <v>0</v>
      </c>
      <c r="J19" s="90"/>
      <c r="K19" s="23">
        <f t="shared" si="2"/>
        <v>0</v>
      </c>
      <c r="L19" s="18">
        <v>4078</v>
      </c>
      <c r="M19" s="23">
        <f>SUM(L19*100/C19)</f>
        <v>0.6954119522863501</v>
      </c>
      <c r="N19" s="18">
        <v>360845</v>
      </c>
      <c r="O19" s="23">
        <f t="shared" si="3"/>
        <v>61.534067170860226</v>
      </c>
      <c r="P19" s="89">
        <v>230</v>
      </c>
      <c r="Q19" s="24">
        <v>-0.327</v>
      </c>
      <c r="R19" s="7"/>
    </row>
    <row r="20" spans="1:18" s="70" customFormat="1" ht="59.25" customHeight="1">
      <c r="A20" s="38" t="s">
        <v>11</v>
      </c>
      <c r="B20" s="86" t="s">
        <v>121</v>
      </c>
      <c r="C20" s="90">
        <v>20586.9</v>
      </c>
      <c r="D20" s="66">
        <v>18014.6</v>
      </c>
      <c r="E20" s="67">
        <f t="shared" si="0"/>
        <v>87.50516104901659</v>
      </c>
      <c r="F20" s="66">
        <v>1395</v>
      </c>
      <c r="G20" s="67">
        <f t="shared" si="1"/>
        <v>6.776153767687218</v>
      </c>
      <c r="H20" s="66"/>
      <c r="I20" s="67">
        <f t="shared" si="4"/>
        <v>0</v>
      </c>
      <c r="J20" s="89">
        <v>215.7</v>
      </c>
      <c r="K20" s="67">
        <f t="shared" si="2"/>
        <v>1.0477536685950775</v>
      </c>
      <c r="L20" s="66"/>
      <c r="M20" s="67">
        <f t="shared" si="5"/>
        <v>0</v>
      </c>
      <c r="N20" s="66">
        <v>15511.1</v>
      </c>
      <c r="O20" s="67">
        <f t="shared" si="3"/>
        <v>75.34451520141448</v>
      </c>
      <c r="P20" s="89">
        <v>13</v>
      </c>
      <c r="Q20" s="68">
        <v>0.264</v>
      </c>
      <c r="R20" s="69"/>
    </row>
    <row r="21" spans="1:18" ht="45" customHeight="1">
      <c r="A21" s="38" t="s">
        <v>12</v>
      </c>
      <c r="B21" s="86" t="s">
        <v>122</v>
      </c>
      <c r="C21" s="89">
        <v>11833</v>
      </c>
      <c r="D21" s="89">
        <v>11833</v>
      </c>
      <c r="E21" s="27">
        <f>SUM(D21*100/C21)</f>
        <v>100</v>
      </c>
      <c r="F21" s="26"/>
      <c r="G21" s="27">
        <f t="shared" si="1"/>
        <v>0</v>
      </c>
      <c r="H21" s="26"/>
      <c r="I21" s="27">
        <f t="shared" si="4"/>
        <v>0</v>
      </c>
      <c r="J21" s="90">
        <v>97.6</v>
      </c>
      <c r="K21" s="27">
        <f t="shared" si="2"/>
        <v>0.8248119665342686</v>
      </c>
      <c r="L21" s="26"/>
      <c r="M21" s="27">
        <f t="shared" si="5"/>
        <v>0</v>
      </c>
      <c r="N21" s="26">
        <v>8666</v>
      </c>
      <c r="O21" s="27">
        <f t="shared" si="3"/>
        <v>73.23586579903659</v>
      </c>
      <c r="P21" s="89">
        <v>6</v>
      </c>
      <c r="Q21" s="24">
        <v>1.451</v>
      </c>
      <c r="R21" s="87"/>
    </row>
    <row r="22" spans="1:18" ht="44.25" customHeight="1">
      <c r="A22" s="38" t="s">
        <v>13</v>
      </c>
      <c r="B22" s="86" t="s">
        <v>123</v>
      </c>
      <c r="C22" s="89">
        <v>21634.2</v>
      </c>
      <c r="D22" s="26">
        <v>16145</v>
      </c>
      <c r="E22" s="27">
        <f>SUM(D22*100/C22)</f>
        <v>74.62721062022169</v>
      </c>
      <c r="F22" s="26">
        <v>5489.2</v>
      </c>
      <c r="G22" s="27">
        <f t="shared" si="1"/>
        <v>25.372789379778315</v>
      </c>
      <c r="H22" s="26"/>
      <c r="I22" s="27">
        <f t="shared" si="4"/>
        <v>0</v>
      </c>
      <c r="J22" s="89">
        <v>12.3</v>
      </c>
      <c r="K22" s="27">
        <f t="shared" si="2"/>
        <v>0.056854424938292146</v>
      </c>
      <c r="L22" s="26"/>
      <c r="M22" s="27">
        <f t="shared" si="5"/>
        <v>0</v>
      </c>
      <c r="N22" s="26">
        <v>17064.9</v>
      </c>
      <c r="O22" s="27">
        <f t="shared" si="3"/>
        <v>78.87927448207006</v>
      </c>
      <c r="P22" s="89">
        <v>14</v>
      </c>
      <c r="Q22" s="24">
        <v>0.024</v>
      </c>
      <c r="R22" s="7"/>
    </row>
    <row r="23" spans="1:17" ht="17.25">
      <c r="A23" s="73"/>
      <c r="B23" s="74" t="s">
        <v>22</v>
      </c>
      <c r="C23" s="75">
        <f>SUM(C9:C22)</f>
        <v>4249097.000000001</v>
      </c>
      <c r="D23" s="75">
        <f>SUM(D9:D22)</f>
        <v>3248881.4</v>
      </c>
      <c r="E23" s="27">
        <f>SUM(D23*100/C23)</f>
        <v>76.46051384564765</v>
      </c>
      <c r="F23" s="75">
        <f>SUM(F9:F22)</f>
        <v>577829.8999999999</v>
      </c>
      <c r="G23" s="27">
        <f>SUM(F23*100/C23)</f>
        <v>13.598887010581302</v>
      </c>
      <c r="H23" s="80">
        <f>SUM(H9:H22)</f>
        <v>2585</v>
      </c>
      <c r="I23" s="27">
        <f>SUM(H23*100/C23)</f>
        <v>0.06083645536922314</v>
      </c>
      <c r="J23" s="78">
        <f>SUM(J9:J22)</f>
        <v>48366.1</v>
      </c>
      <c r="K23" s="27">
        <f>SUM(J23*100/C23)</f>
        <v>1.1382677307672664</v>
      </c>
      <c r="L23" s="75">
        <f>SUM(L9:L22)</f>
        <v>4078</v>
      </c>
      <c r="M23" s="77">
        <f>SUM(M9:M22)</f>
        <v>0.6954119522863501</v>
      </c>
      <c r="N23" s="75">
        <f>SUM(N9:N22)</f>
        <v>2908530.8</v>
      </c>
      <c r="O23" s="27">
        <f>SUM(N23*100/C23)</f>
        <v>68.45056255482045</v>
      </c>
      <c r="P23" s="74">
        <f>SUM(P9:P22)</f>
        <v>1774</v>
      </c>
      <c r="Q23" s="76">
        <v>1.65</v>
      </c>
    </row>
    <row r="24" spans="2:17" s="11" customFormat="1" ht="16.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7" ht="17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7" ht="17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</sheetData>
  <sheetProtection/>
  <mergeCells count="20"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</mergeCells>
  <printOptions/>
  <pageMargins left="0.2" right="0.2" top="0.32" bottom="0.19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C13" sqref="C13:Q13"/>
    </sheetView>
  </sheetViews>
  <sheetFormatPr defaultColWidth="8.796875" defaultRowHeight="15"/>
  <cols>
    <col min="1" max="1" width="3.8984375" style="2" customWidth="1"/>
    <col min="2" max="2" width="23.3984375" style="2" customWidth="1"/>
    <col min="3" max="3" width="9.5" style="2" customWidth="1"/>
    <col min="4" max="4" width="10.09765625" style="2" customWidth="1"/>
    <col min="5" max="5" width="7.3984375" style="2" customWidth="1"/>
    <col min="6" max="6" width="8.69921875" style="2" customWidth="1"/>
    <col min="7" max="7" width="6.8984375" style="2" customWidth="1"/>
    <col min="8" max="8" width="9.19921875" style="2" customWidth="1"/>
    <col min="9" max="9" width="6.3984375" style="2" customWidth="1"/>
    <col min="10" max="10" width="7.5" style="2" customWidth="1"/>
    <col min="11" max="11" width="6.59765625" style="2" customWidth="1"/>
    <col min="12" max="12" width="6.19921875" style="2" customWidth="1"/>
    <col min="13" max="13" width="5.59765625" style="2" customWidth="1"/>
    <col min="14" max="14" width="9" style="2" customWidth="1"/>
    <col min="15" max="15" width="6.59765625" style="2" customWidth="1"/>
    <col min="16" max="16" width="5.8984375" style="2" customWidth="1"/>
    <col min="17" max="17" width="8.09765625" style="2" customWidth="1"/>
    <col min="18" max="18" width="9.89843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27"/>
      <c r="K1" s="127"/>
      <c r="L1" s="127"/>
      <c r="M1" s="127"/>
      <c r="N1" s="127"/>
      <c r="O1" s="127"/>
      <c r="P1" s="127"/>
      <c r="Q1" s="3"/>
      <c r="R1" s="3"/>
    </row>
    <row r="2" spans="1:17" ht="59.25" customHeight="1">
      <c r="A2" s="128" t="s">
        <v>143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"/>
    </row>
    <row r="3" spans="1:17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29" t="s">
        <v>137</v>
      </c>
      <c r="O3" s="129"/>
      <c r="P3" s="129"/>
      <c r="Q3" s="129"/>
    </row>
    <row r="4" spans="2:17" ht="17.25">
      <c r="B4" s="4"/>
      <c r="P4" s="2" t="s">
        <v>53</v>
      </c>
      <c r="Q4" s="8"/>
    </row>
    <row r="5" spans="1:17" ht="27.75" customHeight="1">
      <c r="A5" s="130" t="s">
        <v>20</v>
      </c>
      <c r="B5" s="131" t="s">
        <v>21</v>
      </c>
      <c r="C5" s="126" t="s">
        <v>42</v>
      </c>
      <c r="D5" s="124" t="s">
        <v>44</v>
      </c>
      <c r="E5" s="125" t="s">
        <v>45</v>
      </c>
      <c r="F5" s="124" t="s">
        <v>46</v>
      </c>
      <c r="G5" s="125" t="s">
        <v>45</v>
      </c>
      <c r="H5" s="124" t="s">
        <v>48</v>
      </c>
      <c r="I5" s="125" t="s">
        <v>45</v>
      </c>
      <c r="J5" s="126" t="s">
        <v>49</v>
      </c>
      <c r="K5" s="125" t="s">
        <v>45</v>
      </c>
      <c r="L5" s="126" t="s">
        <v>50</v>
      </c>
      <c r="M5" s="125" t="s">
        <v>45</v>
      </c>
      <c r="N5" s="124" t="s">
        <v>51</v>
      </c>
      <c r="O5" s="125" t="s">
        <v>45</v>
      </c>
      <c r="P5" s="126" t="s">
        <v>52</v>
      </c>
      <c r="Q5" s="125" t="s">
        <v>47</v>
      </c>
    </row>
    <row r="6" spans="1:17" ht="78" customHeight="1">
      <c r="A6" s="130"/>
      <c r="B6" s="131"/>
      <c r="C6" s="126"/>
      <c r="D6" s="124"/>
      <c r="E6" s="125"/>
      <c r="F6" s="124"/>
      <c r="G6" s="125"/>
      <c r="H6" s="124"/>
      <c r="I6" s="125"/>
      <c r="J6" s="126"/>
      <c r="K6" s="125"/>
      <c r="L6" s="126"/>
      <c r="M6" s="125"/>
      <c r="N6" s="124"/>
      <c r="O6" s="125"/>
      <c r="P6" s="126"/>
      <c r="Q6" s="125"/>
    </row>
    <row r="7" spans="1:17" ht="13.5" customHeight="1" hidden="1">
      <c r="A7" s="130"/>
      <c r="B7" s="131"/>
      <c r="C7" s="126"/>
      <c r="D7" s="124"/>
      <c r="E7" s="125"/>
      <c r="F7" s="124"/>
      <c r="G7" s="125"/>
      <c r="H7" s="124"/>
      <c r="I7" s="125"/>
      <c r="J7" s="126"/>
      <c r="K7" s="25"/>
      <c r="L7" s="126"/>
      <c r="M7" s="25"/>
      <c r="N7" s="124"/>
      <c r="O7" s="25"/>
      <c r="P7" s="126"/>
      <c r="Q7" s="25"/>
    </row>
    <row r="8" spans="1:18" s="6" customFormat="1" ht="14.25" customHeight="1">
      <c r="A8" s="16">
        <v>1</v>
      </c>
      <c r="B8" s="16">
        <v>2</v>
      </c>
      <c r="C8" s="16">
        <v>3</v>
      </c>
      <c r="D8" s="16">
        <v>4</v>
      </c>
      <c r="E8" s="22">
        <v>5</v>
      </c>
      <c r="F8" s="16">
        <v>6</v>
      </c>
      <c r="G8" s="22">
        <v>7</v>
      </c>
      <c r="H8" s="16">
        <v>8</v>
      </c>
      <c r="I8" s="22">
        <v>9</v>
      </c>
      <c r="J8" s="16">
        <v>10</v>
      </c>
      <c r="K8" s="22">
        <v>11</v>
      </c>
      <c r="L8" s="16">
        <v>12</v>
      </c>
      <c r="M8" s="22">
        <v>13</v>
      </c>
      <c r="N8" s="16">
        <v>14</v>
      </c>
      <c r="O8" s="22">
        <v>15</v>
      </c>
      <c r="P8" s="20">
        <v>16</v>
      </c>
      <c r="Q8" s="22">
        <v>17</v>
      </c>
      <c r="R8" s="5"/>
    </row>
    <row r="9" spans="1:18" ht="49.5" customHeight="1">
      <c r="A9" s="38" t="s">
        <v>0</v>
      </c>
      <c r="B9" s="35" t="s">
        <v>66</v>
      </c>
      <c r="C9" s="26">
        <v>395462.1</v>
      </c>
      <c r="D9" s="26">
        <v>205623.3</v>
      </c>
      <c r="E9" s="27">
        <f>SUM(D9*100/C9)</f>
        <v>51.995703254496455</v>
      </c>
      <c r="F9" s="26">
        <v>83312.5</v>
      </c>
      <c r="G9" s="27">
        <f>SUM(F9*100/C9)</f>
        <v>21.06712628087496</v>
      </c>
      <c r="H9" s="26">
        <v>3610</v>
      </c>
      <c r="I9" s="27">
        <f>SUM(H9*100/C9)</f>
        <v>0.9128561245186328</v>
      </c>
      <c r="J9" s="36">
        <v>8147.6</v>
      </c>
      <c r="K9" s="27">
        <f>SUM(J9*100/C9)</f>
        <v>2.06027328535402</v>
      </c>
      <c r="L9" s="26"/>
      <c r="M9" s="27"/>
      <c r="N9" s="26">
        <v>238227.8</v>
      </c>
      <c r="O9" s="27">
        <f>SUM(N9*100/C9)</f>
        <v>60.24036184504154</v>
      </c>
      <c r="P9" s="37">
        <v>131</v>
      </c>
      <c r="Q9" s="24">
        <v>1.45</v>
      </c>
      <c r="R9" s="21"/>
    </row>
    <row r="10" spans="1:18" s="15" customFormat="1" ht="46.5" customHeight="1">
      <c r="A10" s="38" t="s">
        <v>1</v>
      </c>
      <c r="B10" s="35" t="s">
        <v>67</v>
      </c>
      <c r="C10" s="26">
        <v>291826.7</v>
      </c>
      <c r="D10" s="26">
        <v>206904.2</v>
      </c>
      <c r="E10" s="27">
        <f>SUM(D10*100/C10)</f>
        <v>70.89968121491282</v>
      </c>
      <c r="F10" s="26">
        <v>19023.5</v>
      </c>
      <c r="G10" s="27">
        <f>SUM(F10*100/C10)</f>
        <v>6.518766103307202</v>
      </c>
      <c r="H10" s="26">
        <v>1050</v>
      </c>
      <c r="I10" s="27">
        <f>SUM(H10*100/C10)</f>
        <v>0.3598025814635878</v>
      </c>
      <c r="J10" s="36"/>
      <c r="K10" s="27">
        <f>SUM(J10*100/C10)</f>
        <v>0</v>
      </c>
      <c r="L10" s="26">
        <v>12251.9</v>
      </c>
      <c r="M10" s="27">
        <f>SUM(L10*100/C10)</f>
        <v>4.198347855079744</v>
      </c>
      <c r="N10" s="26">
        <v>190516.2</v>
      </c>
      <c r="O10" s="27">
        <f>SUM(N10*100/C10)</f>
        <v>65.28401959107923</v>
      </c>
      <c r="P10" s="37">
        <v>133</v>
      </c>
      <c r="Q10" s="24">
        <v>-1.28</v>
      </c>
      <c r="R10" s="43"/>
    </row>
    <row r="11" spans="1:18" ht="45.75" customHeight="1">
      <c r="A11" s="38" t="s">
        <v>2</v>
      </c>
      <c r="B11" s="35" t="s">
        <v>68</v>
      </c>
      <c r="C11" s="26">
        <v>427592.1</v>
      </c>
      <c r="D11" s="26">
        <v>248278.6</v>
      </c>
      <c r="E11" s="27">
        <f>SUM(D11*100/C11)</f>
        <v>58.06435619367149</v>
      </c>
      <c r="F11" s="26">
        <v>54385</v>
      </c>
      <c r="G11" s="27">
        <f>SUM(F11*100/C11)</f>
        <v>12.718897285520477</v>
      </c>
      <c r="H11" s="26">
        <v>3300</v>
      </c>
      <c r="I11" s="27">
        <f>SUM(H11*100/C11)</f>
        <v>0.7717635569038811</v>
      </c>
      <c r="J11" s="36">
        <v>865.4</v>
      </c>
      <c r="K11" s="27">
        <f>SUM(J11*100/C11)</f>
        <v>0.2023891461044299</v>
      </c>
      <c r="L11" s="32"/>
      <c r="M11" s="27"/>
      <c r="N11" s="26">
        <v>218322.8</v>
      </c>
      <c r="O11" s="27">
        <f>SUM(N11*100/C11)</f>
        <v>51.058660812489286</v>
      </c>
      <c r="P11" s="37">
        <v>151</v>
      </c>
      <c r="Q11" s="24">
        <v>0.15</v>
      </c>
      <c r="R11" s="7"/>
    </row>
    <row r="12" spans="1:18" s="15" customFormat="1" ht="42.75" customHeight="1" thickBot="1">
      <c r="A12" s="38" t="s">
        <v>3</v>
      </c>
      <c r="B12" s="35" t="s">
        <v>69</v>
      </c>
      <c r="C12" s="26">
        <v>224800.2</v>
      </c>
      <c r="D12" s="26">
        <v>139800</v>
      </c>
      <c r="E12" s="27">
        <f>SUM(D12*100/C12)</f>
        <v>62.18855677174664</v>
      </c>
      <c r="F12" s="26">
        <v>12149.4</v>
      </c>
      <c r="G12" s="27">
        <f>SUM(F12*100/C12)</f>
        <v>5.404532558245054</v>
      </c>
      <c r="H12" s="26"/>
      <c r="I12" s="27">
        <f>SUM(H12*100/C12)</f>
        <v>0</v>
      </c>
      <c r="J12" s="36">
        <v>2022.4</v>
      </c>
      <c r="K12" s="27">
        <f>SUM(J12*100/C12)</f>
        <v>0.8996433277194593</v>
      </c>
      <c r="L12" s="26"/>
      <c r="M12" s="27">
        <f>SUM(L12*100/C12)</f>
        <v>0</v>
      </c>
      <c r="N12" s="26">
        <v>139000</v>
      </c>
      <c r="O12" s="27">
        <f>SUM(N12*100/C12)</f>
        <v>61.832685202237364</v>
      </c>
      <c r="P12" s="37">
        <v>92</v>
      </c>
      <c r="Q12" s="24">
        <v>8.02</v>
      </c>
      <c r="R12" s="43"/>
    </row>
    <row r="13" spans="1:18" ht="29.25" customHeight="1" thickBot="1">
      <c r="A13" s="17"/>
      <c r="B13" s="39" t="s">
        <v>22</v>
      </c>
      <c r="C13" s="40">
        <f>SUM(C9:C12)</f>
        <v>1339681.0999999999</v>
      </c>
      <c r="D13" s="40">
        <f>SUM(D9:D12)</f>
        <v>800606.1</v>
      </c>
      <c r="E13" s="27">
        <f>SUM(D13*100/C13)</f>
        <v>59.760946093812926</v>
      </c>
      <c r="F13" s="40">
        <f>SUM(F9:F12)</f>
        <v>168870.4</v>
      </c>
      <c r="G13" s="27">
        <f>SUM(F13*100/C13)</f>
        <v>12.605268522486435</v>
      </c>
      <c r="H13" s="40">
        <f>SUM(H9:H12)</f>
        <v>7960</v>
      </c>
      <c r="I13" s="27">
        <f>SUM(H13*100/C13)</f>
        <v>0.5941712546366446</v>
      </c>
      <c r="J13" s="40">
        <f>SUM(J9:J12)</f>
        <v>11035.4</v>
      </c>
      <c r="K13" s="27">
        <f>SUM(J13*100/C13)</f>
        <v>0.823733349675531</v>
      </c>
      <c r="L13" s="40">
        <f>SUM(L9:L12)</f>
        <v>12251.9</v>
      </c>
      <c r="M13" s="27">
        <f>SUM(L13*100/C13)</f>
        <v>0.9145385420455661</v>
      </c>
      <c r="N13" s="40">
        <f>SUM(N9:N12)</f>
        <v>786066.8</v>
      </c>
      <c r="O13" s="27">
        <f>SUM(N13*100/C13)</f>
        <v>58.6756654251523</v>
      </c>
      <c r="P13" s="42">
        <f>SUM(P9:P12)</f>
        <v>507</v>
      </c>
      <c r="Q13" s="102">
        <v>2.085</v>
      </c>
      <c r="R13" s="10"/>
    </row>
    <row r="15" spans="2:17" s="11" customFormat="1" ht="16.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2:17" ht="17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7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</sheetData>
  <sheetProtection/>
  <mergeCells count="20"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</mergeCells>
  <printOptions/>
  <pageMargins left="0.2" right="0.2" top="0.29" bottom="0.2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A1">
      <selection activeCell="B7" sqref="B7"/>
    </sheetView>
  </sheetViews>
  <sheetFormatPr defaultColWidth="8.796875" defaultRowHeight="15"/>
  <cols>
    <col min="1" max="1" width="2.8984375" style="2" customWidth="1"/>
    <col min="2" max="2" width="14" style="2" customWidth="1"/>
    <col min="3" max="3" width="4" style="2" customWidth="1"/>
    <col min="4" max="4" width="11.09765625" style="2" customWidth="1"/>
    <col min="5" max="5" width="10.09765625" style="2" customWidth="1"/>
    <col min="6" max="6" width="6.69921875" style="2" customWidth="1"/>
    <col min="7" max="7" width="10.69921875" style="2" customWidth="1"/>
    <col min="8" max="8" width="5.59765625" style="2" customWidth="1"/>
    <col min="9" max="9" width="7.8984375" style="2" customWidth="1"/>
    <col min="10" max="10" width="4.59765625" style="2" customWidth="1"/>
    <col min="11" max="11" width="7.59765625" style="2" customWidth="1"/>
    <col min="12" max="12" width="5.09765625" style="2" customWidth="1"/>
    <col min="13" max="13" width="8.19921875" style="2" customWidth="1"/>
    <col min="14" max="14" width="7" style="2" customWidth="1"/>
    <col min="15" max="15" width="10.69921875" style="2" customWidth="1"/>
    <col min="16" max="16" width="5.59765625" style="2" customWidth="1"/>
    <col min="17" max="17" width="5.8984375" style="2" customWidth="1"/>
    <col min="18" max="18" width="6.3984375" style="2" customWidth="1"/>
    <col min="19" max="19" width="26.19921875" style="2" customWidth="1"/>
    <col min="20" max="20" width="10.3984375" style="2" customWidth="1"/>
    <col min="21" max="21" width="10.8984375" style="2" customWidth="1"/>
    <col min="22" max="16384" width="9" style="2" customWidth="1"/>
  </cols>
  <sheetData>
    <row r="1" spans="1:18" ht="59.25" customHeight="1">
      <c r="A1" s="128" t="s">
        <v>162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"/>
    </row>
    <row r="2" spans="2:18" ht="17.25">
      <c r="B2" s="4"/>
      <c r="C2" s="4"/>
      <c r="Q2" s="2" t="s">
        <v>53</v>
      </c>
      <c r="R2" s="8"/>
    </row>
    <row r="3" spans="1:18" ht="27.75" customHeight="1">
      <c r="A3" s="130" t="s">
        <v>20</v>
      </c>
      <c r="B3" s="137" t="s">
        <v>21</v>
      </c>
      <c r="C3" s="126" t="s">
        <v>125</v>
      </c>
      <c r="D3" s="126" t="s">
        <v>42</v>
      </c>
      <c r="E3" s="124" t="s">
        <v>44</v>
      </c>
      <c r="F3" s="125" t="s">
        <v>45</v>
      </c>
      <c r="G3" s="124" t="s">
        <v>46</v>
      </c>
      <c r="H3" s="125" t="s">
        <v>45</v>
      </c>
      <c r="I3" s="124" t="s">
        <v>48</v>
      </c>
      <c r="J3" s="125" t="s">
        <v>45</v>
      </c>
      <c r="K3" s="126" t="s">
        <v>49</v>
      </c>
      <c r="L3" s="125" t="s">
        <v>45</v>
      </c>
      <c r="M3" s="126" t="s">
        <v>50</v>
      </c>
      <c r="N3" s="125" t="s">
        <v>45</v>
      </c>
      <c r="O3" s="124" t="s">
        <v>51</v>
      </c>
      <c r="P3" s="125" t="s">
        <v>45</v>
      </c>
      <c r="Q3" s="126" t="s">
        <v>52</v>
      </c>
      <c r="R3" s="125" t="s">
        <v>47</v>
      </c>
    </row>
    <row r="4" spans="1:18" ht="72" customHeight="1">
      <c r="A4" s="130"/>
      <c r="B4" s="138"/>
      <c r="C4" s="126"/>
      <c r="D4" s="126"/>
      <c r="E4" s="124"/>
      <c r="F4" s="125"/>
      <c r="G4" s="124"/>
      <c r="H4" s="125"/>
      <c r="I4" s="124"/>
      <c r="J4" s="125"/>
      <c r="K4" s="126"/>
      <c r="L4" s="125"/>
      <c r="M4" s="126"/>
      <c r="N4" s="125"/>
      <c r="O4" s="124"/>
      <c r="P4" s="125"/>
      <c r="Q4" s="126"/>
      <c r="R4" s="125"/>
    </row>
    <row r="5" spans="1:18" ht="13.5" customHeight="1" hidden="1">
      <c r="A5" s="130"/>
      <c r="B5" s="139"/>
      <c r="C5" s="81"/>
      <c r="D5" s="126"/>
      <c r="E5" s="124"/>
      <c r="F5" s="125"/>
      <c r="G5" s="124"/>
      <c r="H5" s="125"/>
      <c r="I5" s="124"/>
      <c r="J5" s="125"/>
      <c r="K5" s="126"/>
      <c r="L5" s="25"/>
      <c r="M5" s="126"/>
      <c r="N5" s="25"/>
      <c r="O5" s="124"/>
      <c r="P5" s="25"/>
      <c r="Q5" s="126"/>
      <c r="R5" s="25"/>
    </row>
    <row r="6" spans="1:19" s="6" customFormat="1" ht="14.25" customHeight="1">
      <c r="A6" s="16">
        <v>1</v>
      </c>
      <c r="B6" s="16">
        <v>2</v>
      </c>
      <c r="C6" s="16"/>
      <c r="D6" s="16">
        <v>3</v>
      </c>
      <c r="E6" s="16">
        <v>4</v>
      </c>
      <c r="F6" s="22">
        <v>5</v>
      </c>
      <c r="G6" s="16">
        <v>6</v>
      </c>
      <c r="H6" s="22">
        <v>7</v>
      </c>
      <c r="I6" s="16">
        <v>8</v>
      </c>
      <c r="J6" s="22">
        <v>9</v>
      </c>
      <c r="K6" s="16">
        <v>10</v>
      </c>
      <c r="L6" s="22">
        <v>11</v>
      </c>
      <c r="M6" s="16">
        <v>12</v>
      </c>
      <c r="N6" s="22">
        <v>13</v>
      </c>
      <c r="O6" s="16">
        <v>14</v>
      </c>
      <c r="P6" s="22">
        <v>15</v>
      </c>
      <c r="Q6" s="20">
        <v>16</v>
      </c>
      <c r="R6" s="22">
        <v>17</v>
      </c>
      <c r="S6" s="5"/>
    </row>
    <row r="7" spans="1:19" ht="27" customHeight="1">
      <c r="A7" s="38" t="s">
        <v>0</v>
      </c>
      <c r="B7" s="35" t="s">
        <v>124</v>
      </c>
      <c r="C7" s="88">
        <v>10</v>
      </c>
      <c r="D7" s="75">
        <v>13750483.7</v>
      </c>
      <c r="E7" s="75">
        <v>8228789</v>
      </c>
      <c r="F7" s="77">
        <f>SUM(E7/D7*100)</f>
        <v>59.84363299161615</v>
      </c>
      <c r="G7" s="75">
        <v>2593879</v>
      </c>
      <c r="H7" s="77">
        <f>G7*100/D7</f>
        <v>18.863910947365436</v>
      </c>
      <c r="I7" s="80">
        <v>0</v>
      </c>
      <c r="J7" s="77">
        <f aca="true" t="shared" si="0" ref="J7:J14">SUM(I7*100/D7)</f>
        <v>0</v>
      </c>
      <c r="K7" s="78">
        <v>281890.2</v>
      </c>
      <c r="L7" s="77">
        <f aca="true" t="shared" si="1" ref="L7:L14">SUM(K7*100/D7)</f>
        <v>2.050038428829962</v>
      </c>
      <c r="M7" s="75">
        <v>717</v>
      </c>
      <c r="N7" s="123">
        <f aca="true" t="shared" si="2" ref="N7:N14">SUM(M7*100/D7)</f>
        <v>0.005214362022770152</v>
      </c>
      <c r="O7" s="75">
        <v>6945534.8</v>
      </c>
      <c r="P7" s="75">
        <f aca="true" t="shared" si="3" ref="P7:P18">SUM(O7*100/D7)</f>
        <v>50.5112034713368</v>
      </c>
      <c r="Q7" s="74">
        <v>3019</v>
      </c>
      <c r="R7" s="76">
        <v>6.79</v>
      </c>
      <c r="S7" s="21"/>
    </row>
    <row r="8" spans="1:19" ht="33.75" customHeight="1">
      <c r="A8" s="38" t="s">
        <v>1</v>
      </c>
      <c r="B8" s="35" t="s">
        <v>126</v>
      </c>
      <c r="C8" s="88">
        <v>6</v>
      </c>
      <c r="D8" s="40">
        <v>2475929.3</v>
      </c>
      <c r="E8" s="40">
        <v>1993012.7</v>
      </c>
      <c r="F8" s="27">
        <f aca="true" t="shared" si="4" ref="F8:F18">SUM(E8*100/D8)</f>
        <v>80.49554161340552</v>
      </c>
      <c r="G8" s="40">
        <v>319377.6</v>
      </c>
      <c r="H8" s="23">
        <f aca="true" t="shared" si="5" ref="H8:H18">SUM(G8*100/D8)</f>
        <v>12.899302092349728</v>
      </c>
      <c r="I8" s="40">
        <v>16490</v>
      </c>
      <c r="J8" s="23">
        <f t="shared" si="0"/>
        <v>0.666012555366585</v>
      </c>
      <c r="K8" s="40">
        <v>8849.8</v>
      </c>
      <c r="L8" s="23">
        <f t="shared" si="1"/>
        <v>0.35743346952596744</v>
      </c>
      <c r="M8" s="40">
        <v>2079.5</v>
      </c>
      <c r="N8" s="23">
        <f t="shared" si="2"/>
        <v>0.08398866639689591</v>
      </c>
      <c r="O8" s="40">
        <v>1868779.1999999997</v>
      </c>
      <c r="P8" s="23">
        <f t="shared" si="3"/>
        <v>75.47789026124453</v>
      </c>
      <c r="Q8" s="42">
        <v>1322</v>
      </c>
      <c r="R8" s="93">
        <v>0.266</v>
      </c>
      <c r="S8" s="7"/>
    </row>
    <row r="9" spans="1:19" s="91" customFormat="1" ht="38.25" customHeight="1">
      <c r="A9" s="38" t="s">
        <v>2</v>
      </c>
      <c r="B9" s="35" t="s">
        <v>127</v>
      </c>
      <c r="C9" s="88">
        <v>4</v>
      </c>
      <c r="D9" s="40">
        <v>1304669.1</v>
      </c>
      <c r="E9" s="40">
        <v>587019.1</v>
      </c>
      <c r="F9" s="27">
        <f t="shared" si="4"/>
        <v>44.993715264659826</v>
      </c>
      <c r="G9" s="40">
        <v>65899.7</v>
      </c>
      <c r="H9" s="27">
        <f t="shared" si="5"/>
        <v>5.051066205216326</v>
      </c>
      <c r="I9" s="40">
        <v>1000</v>
      </c>
      <c r="J9" s="27">
        <f t="shared" si="0"/>
        <v>0.0766477875501152</v>
      </c>
      <c r="K9" s="40">
        <v>9216.1</v>
      </c>
      <c r="L9" s="27">
        <f t="shared" si="1"/>
        <v>0.7063936748406167</v>
      </c>
      <c r="M9" s="40">
        <v>0</v>
      </c>
      <c r="N9" s="23">
        <f t="shared" si="2"/>
        <v>0</v>
      </c>
      <c r="O9" s="40">
        <v>954858.1000000001</v>
      </c>
      <c r="P9" s="27">
        <f t="shared" si="3"/>
        <v>73.18776078930667</v>
      </c>
      <c r="Q9" s="42">
        <v>728</v>
      </c>
      <c r="R9" s="93">
        <v>1.225</v>
      </c>
      <c r="S9" s="7"/>
    </row>
    <row r="10" spans="1:19" ht="32.25" customHeight="1">
      <c r="A10" s="38" t="s">
        <v>3</v>
      </c>
      <c r="B10" s="35" t="s">
        <v>128</v>
      </c>
      <c r="C10" s="88">
        <v>7</v>
      </c>
      <c r="D10" s="40">
        <v>2822446</v>
      </c>
      <c r="E10" s="40">
        <v>1993572.7</v>
      </c>
      <c r="F10" s="84">
        <f t="shared" si="4"/>
        <v>70.6328021864723</v>
      </c>
      <c r="G10" s="40">
        <v>250046.5</v>
      </c>
      <c r="H10" s="27">
        <f t="shared" si="5"/>
        <v>8.859212895481438</v>
      </c>
      <c r="I10" s="40">
        <v>13220</v>
      </c>
      <c r="J10" s="27">
        <f t="shared" si="0"/>
        <v>0.4683880577343198</v>
      </c>
      <c r="K10" s="40">
        <v>43588.8</v>
      </c>
      <c r="L10" s="27">
        <f t="shared" si="1"/>
        <v>1.5443625847934734</v>
      </c>
      <c r="M10" s="40"/>
      <c r="N10" s="23">
        <f t="shared" si="2"/>
        <v>0</v>
      </c>
      <c r="O10" s="40">
        <v>1981246.2999999998</v>
      </c>
      <c r="P10" s="27">
        <f t="shared" si="3"/>
        <v>70.19607461046198</v>
      </c>
      <c r="Q10" s="42">
        <v>1372</v>
      </c>
      <c r="R10" s="103">
        <v>1.83</v>
      </c>
      <c r="S10" s="7"/>
    </row>
    <row r="11" spans="1:24" s="71" customFormat="1" ht="30.75" customHeight="1">
      <c r="A11" s="38" t="s">
        <v>4</v>
      </c>
      <c r="B11" s="35" t="s">
        <v>129</v>
      </c>
      <c r="C11" s="88">
        <v>8</v>
      </c>
      <c r="D11" s="40">
        <v>2350244.6</v>
      </c>
      <c r="E11" s="40">
        <v>1831759.6</v>
      </c>
      <c r="F11" s="27">
        <f t="shared" si="4"/>
        <v>77.93910472127028</v>
      </c>
      <c r="G11" s="40">
        <v>221403</v>
      </c>
      <c r="H11" s="23">
        <f t="shared" si="5"/>
        <v>9.42042372951309</v>
      </c>
      <c r="I11" s="40">
        <v>685</v>
      </c>
      <c r="J11" s="83">
        <f t="shared" si="0"/>
        <v>0.029145902515848775</v>
      </c>
      <c r="K11" s="40">
        <v>26659.5</v>
      </c>
      <c r="L11" s="23">
        <f t="shared" si="1"/>
        <v>1.1343287417828765</v>
      </c>
      <c r="M11" s="40"/>
      <c r="N11" s="23">
        <f t="shared" si="2"/>
        <v>0</v>
      </c>
      <c r="O11" s="40">
        <v>1725117</v>
      </c>
      <c r="P11" s="23">
        <f t="shared" si="3"/>
        <v>73.40159402982991</v>
      </c>
      <c r="Q11" s="42">
        <v>1153</v>
      </c>
      <c r="R11" s="93">
        <v>2.074</v>
      </c>
      <c r="S11" s="69"/>
      <c r="T11" s="70"/>
      <c r="U11" s="70"/>
      <c r="V11" s="70"/>
      <c r="W11" s="70"/>
      <c r="X11" s="70"/>
    </row>
    <row r="12" spans="1:19" ht="31.5" customHeight="1">
      <c r="A12" s="38" t="s">
        <v>5</v>
      </c>
      <c r="B12" s="35" t="s">
        <v>130</v>
      </c>
      <c r="C12" s="88">
        <v>14</v>
      </c>
      <c r="D12" s="75">
        <v>4249097.000000001</v>
      </c>
      <c r="E12" s="75">
        <v>3248881.4</v>
      </c>
      <c r="F12" s="27">
        <f t="shared" si="4"/>
        <v>76.46051384564765</v>
      </c>
      <c r="G12" s="75">
        <v>577829.8999999999</v>
      </c>
      <c r="H12" s="27">
        <f t="shared" si="5"/>
        <v>13.598887010581302</v>
      </c>
      <c r="I12" s="80">
        <v>2585</v>
      </c>
      <c r="J12" s="27">
        <f t="shared" si="0"/>
        <v>0.06083645536922314</v>
      </c>
      <c r="K12" s="78">
        <v>48366.1</v>
      </c>
      <c r="L12" s="27">
        <f t="shared" si="1"/>
        <v>1.1382677307672664</v>
      </c>
      <c r="M12" s="75">
        <v>4078</v>
      </c>
      <c r="N12" s="23">
        <f t="shared" si="2"/>
        <v>0.09597333268692146</v>
      </c>
      <c r="O12" s="75">
        <v>2908530.8</v>
      </c>
      <c r="P12" s="27">
        <f t="shared" si="3"/>
        <v>68.45056255482045</v>
      </c>
      <c r="Q12" s="74">
        <v>1774</v>
      </c>
      <c r="R12" s="76">
        <v>1.65</v>
      </c>
      <c r="S12" s="7"/>
    </row>
    <row r="13" spans="1:19" s="70" customFormat="1" ht="30" customHeight="1">
      <c r="A13" s="38" t="s">
        <v>6</v>
      </c>
      <c r="B13" s="35" t="s">
        <v>131</v>
      </c>
      <c r="C13" s="88">
        <v>8</v>
      </c>
      <c r="D13" s="40">
        <v>2903624.3000000003</v>
      </c>
      <c r="E13" s="40">
        <v>2332769.2</v>
      </c>
      <c r="F13" s="27">
        <f t="shared" si="4"/>
        <v>80.3399117440917</v>
      </c>
      <c r="G13" s="40">
        <v>249324.9</v>
      </c>
      <c r="H13" s="23">
        <f t="shared" si="5"/>
        <v>8.586679068638459</v>
      </c>
      <c r="I13" s="40">
        <v>2545</v>
      </c>
      <c r="J13" s="23">
        <f t="shared" si="0"/>
        <v>0.08764908049571013</v>
      </c>
      <c r="K13" s="40">
        <v>39146.5</v>
      </c>
      <c r="L13" s="23">
        <f t="shared" si="1"/>
        <v>1.348194392780085</v>
      </c>
      <c r="M13" s="40">
        <v>0</v>
      </c>
      <c r="N13" s="23">
        <f t="shared" si="2"/>
        <v>0</v>
      </c>
      <c r="O13" s="40">
        <v>1947072.4000000001</v>
      </c>
      <c r="P13" s="23">
        <f t="shared" si="3"/>
        <v>67.05662299354637</v>
      </c>
      <c r="Q13" s="42">
        <v>1288</v>
      </c>
      <c r="R13" s="93">
        <v>1.36</v>
      </c>
      <c r="S13" s="69"/>
    </row>
    <row r="14" spans="1:19" ht="31.5" customHeight="1">
      <c r="A14" s="38" t="s">
        <v>7</v>
      </c>
      <c r="B14" s="86" t="s">
        <v>134</v>
      </c>
      <c r="C14" s="92">
        <v>7</v>
      </c>
      <c r="D14" s="40">
        <v>2843560</v>
      </c>
      <c r="E14" s="40">
        <v>1709589.5</v>
      </c>
      <c r="F14" s="27">
        <f t="shared" si="4"/>
        <v>60.12144987269479</v>
      </c>
      <c r="G14" s="40">
        <v>297983.4</v>
      </c>
      <c r="H14" s="23">
        <f t="shared" si="5"/>
        <v>10.479237294096134</v>
      </c>
      <c r="I14" s="40">
        <v>0</v>
      </c>
      <c r="J14" s="23">
        <f t="shared" si="0"/>
        <v>0</v>
      </c>
      <c r="K14" s="40">
        <v>16471</v>
      </c>
      <c r="L14" s="23">
        <f t="shared" si="1"/>
        <v>0.5792387007835249</v>
      </c>
      <c r="M14" s="40">
        <v>0</v>
      </c>
      <c r="N14" s="84">
        <f t="shared" si="2"/>
        <v>0</v>
      </c>
      <c r="O14" s="40">
        <v>1681700.8</v>
      </c>
      <c r="P14" s="23">
        <f t="shared" si="3"/>
        <v>59.140682806060006</v>
      </c>
      <c r="Q14" s="121">
        <v>1165</v>
      </c>
      <c r="R14" s="103">
        <v>0.42</v>
      </c>
      <c r="S14" s="7"/>
    </row>
    <row r="15" spans="1:19" s="70" customFormat="1" ht="36.75" customHeight="1" thickBot="1">
      <c r="A15" s="38" t="s">
        <v>8</v>
      </c>
      <c r="B15" s="86" t="s">
        <v>135</v>
      </c>
      <c r="C15" s="92">
        <v>3</v>
      </c>
      <c r="D15" s="40">
        <v>621783.4</v>
      </c>
      <c r="E15" s="40">
        <v>511550.1</v>
      </c>
      <c r="F15" s="27">
        <f t="shared" si="4"/>
        <v>82.27143085518205</v>
      </c>
      <c r="G15" s="40">
        <v>31572.8</v>
      </c>
      <c r="H15" s="23">
        <f t="shared" si="5"/>
        <v>5.077781105124389</v>
      </c>
      <c r="I15" s="40">
        <v>0</v>
      </c>
      <c r="J15" s="41">
        <f>SUM(J12:J14)</f>
        <v>0.14848553586493327</v>
      </c>
      <c r="K15" s="40">
        <v>3762.3999999999996</v>
      </c>
      <c r="L15" s="41">
        <f>SUM(L12:L14)</f>
        <v>3.065700824330876</v>
      </c>
      <c r="M15" s="40"/>
      <c r="N15" s="41">
        <f>SUM(N12:N14)</f>
        <v>0.09597333268692146</v>
      </c>
      <c r="O15" s="40">
        <v>434636.3</v>
      </c>
      <c r="P15" s="23">
        <f t="shared" si="3"/>
        <v>69.90156057559594</v>
      </c>
      <c r="Q15" s="42">
        <v>334</v>
      </c>
      <c r="R15" s="93">
        <v>0.789</v>
      </c>
      <c r="S15" s="69"/>
    </row>
    <row r="16" spans="1:19" s="70" customFormat="1" ht="32.25" customHeight="1" thickBot="1">
      <c r="A16" s="38" t="s">
        <v>9</v>
      </c>
      <c r="B16" s="86" t="s">
        <v>132</v>
      </c>
      <c r="C16" s="92">
        <v>4</v>
      </c>
      <c r="D16" s="40">
        <v>1339681.0999999999</v>
      </c>
      <c r="E16" s="40">
        <v>800606.1</v>
      </c>
      <c r="F16" s="27">
        <f t="shared" si="4"/>
        <v>59.760946093812926</v>
      </c>
      <c r="G16" s="40">
        <v>168870.4</v>
      </c>
      <c r="H16" s="27">
        <f t="shared" si="5"/>
        <v>12.605268522486435</v>
      </c>
      <c r="I16" s="40">
        <v>7960</v>
      </c>
      <c r="J16" s="27">
        <f>SUM(I16*100/D16)</f>
        <v>0.5941712546366446</v>
      </c>
      <c r="K16" s="40">
        <v>11035.4</v>
      </c>
      <c r="L16" s="27">
        <f>SUM(K16*100/D16)</f>
        <v>0.823733349675531</v>
      </c>
      <c r="M16" s="40">
        <v>12251.9</v>
      </c>
      <c r="N16" s="27">
        <f>SUM(M16*100/D16)</f>
        <v>0.9145385420455661</v>
      </c>
      <c r="O16" s="40">
        <v>786066.8</v>
      </c>
      <c r="P16" s="27">
        <f t="shared" si="3"/>
        <v>58.6756654251523</v>
      </c>
      <c r="Q16" s="42">
        <v>507</v>
      </c>
      <c r="R16" s="102">
        <v>2.085</v>
      </c>
      <c r="S16" s="69"/>
    </row>
    <row r="17" spans="1:19" ht="33" customHeight="1">
      <c r="A17" s="38" t="s">
        <v>10</v>
      </c>
      <c r="B17" s="86" t="s">
        <v>133</v>
      </c>
      <c r="C17" s="92">
        <v>20</v>
      </c>
      <c r="D17" s="40">
        <v>4778344.700000001</v>
      </c>
      <c r="E17" s="40">
        <v>3221505.6999999997</v>
      </c>
      <c r="F17" s="27">
        <f t="shared" si="4"/>
        <v>67.4188636914369</v>
      </c>
      <c r="G17" s="40">
        <v>581509.9999999999</v>
      </c>
      <c r="H17" s="23">
        <f t="shared" si="5"/>
        <v>12.169695501456806</v>
      </c>
      <c r="I17" s="40">
        <v>30921</v>
      </c>
      <c r="J17" s="23">
        <f>SUM(I17*100/D17)</f>
        <v>0.6471069364250761</v>
      </c>
      <c r="K17" s="40">
        <v>22345.8</v>
      </c>
      <c r="L17" s="23">
        <f>SUM(K17*100/D17)</f>
        <v>0.46764730053903386</v>
      </c>
      <c r="M17" s="40">
        <v>78928</v>
      </c>
      <c r="N17" s="96">
        <f>SUM(M17*100/D17)</f>
        <v>1.6517853975666508</v>
      </c>
      <c r="O17" s="40">
        <v>2938841.4</v>
      </c>
      <c r="P17" s="23">
        <f t="shared" si="3"/>
        <v>61.50333608205367</v>
      </c>
      <c r="Q17" s="42">
        <v>2100</v>
      </c>
      <c r="R17" s="103">
        <v>1.279</v>
      </c>
      <c r="S17" s="7"/>
    </row>
    <row r="18" spans="1:18" ht="17.25">
      <c r="A18" s="73"/>
      <c r="B18" s="74" t="s">
        <v>22</v>
      </c>
      <c r="C18" s="78">
        <f>SUM(C7:C17)</f>
        <v>91</v>
      </c>
      <c r="D18" s="75">
        <f>SUM(D7:D17)</f>
        <v>39439863.2</v>
      </c>
      <c r="E18" s="75">
        <f>SUM(E7:E17)</f>
        <v>26459055.099999998</v>
      </c>
      <c r="F18" s="30">
        <f t="shared" si="4"/>
        <v>67.08708639739906</v>
      </c>
      <c r="G18" s="75">
        <f>SUM(G7:G17)</f>
        <v>5357697.200000001</v>
      </c>
      <c r="H18" s="31">
        <f t="shared" si="5"/>
        <v>13.584472067844294</v>
      </c>
      <c r="I18" s="80">
        <f>SUM(I7:I17)</f>
        <v>75406</v>
      </c>
      <c r="J18" s="23">
        <f>SUM(I18*100/D18)</f>
        <v>0.19119234673207486</v>
      </c>
      <c r="K18" s="78">
        <f>SUM(K7:K17)</f>
        <v>511331.6</v>
      </c>
      <c r="L18" s="31">
        <f>SUM(K18*100/D18)</f>
        <v>1.296484212957412</v>
      </c>
      <c r="M18" s="75">
        <f>SUM(M7:M17)</f>
        <v>98054.4</v>
      </c>
      <c r="N18" s="96">
        <f>SUM(M18*100/D18)</f>
        <v>0.24861749520469936</v>
      </c>
      <c r="O18" s="75">
        <f>SUM(O7:O17)</f>
        <v>24172383.9</v>
      </c>
      <c r="P18" s="31">
        <f t="shared" si="3"/>
        <v>61.28921841696448</v>
      </c>
      <c r="Q18" s="74">
        <f>SUM(Q7:Q17)</f>
        <v>14762</v>
      </c>
      <c r="R18" s="104">
        <v>1.797</v>
      </c>
    </row>
    <row r="19" spans="2:18" s="11" customFormat="1" ht="16.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4"/>
    </row>
    <row r="20" spans="2:18" ht="17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7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19">
    <mergeCell ref="P3:P4"/>
    <mergeCell ref="I3:I5"/>
    <mergeCell ref="O3:O5"/>
    <mergeCell ref="R3:R4"/>
    <mergeCell ref="Q3:Q5"/>
    <mergeCell ref="N3:N4"/>
    <mergeCell ref="J3:J5"/>
    <mergeCell ref="K3:K5"/>
    <mergeCell ref="M3:M5"/>
    <mergeCell ref="A1:Q1"/>
    <mergeCell ref="A3:A5"/>
    <mergeCell ref="B3:B5"/>
    <mergeCell ref="D3:D5"/>
    <mergeCell ref="G3:G5"/>
    <mergeCell ref="F3:F5"/>
    <mergeCell ref="L3:L4"/>
    <mergeCell ref="C3:C4"/>
    <mergeCell ref="E3:E5"/>
    <mergeCell ref="H3:H5"/>
  </mergeCells>
  <printOptions/>
  <pageMargins left="0.2" right="0.2" top="0.35" bottom="0.2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2">
      <selection activeCell="J9" sqref="J9:J15"/>
    </sheetView>
  </sheetViews>
  <sheetFormatPr defaultColWidth="8.796875" defaultRowHeight="15"/>
  <cols>
    <col min="1" max="1" width="3.8984375" style="2" customWidth="1"/>
    <col min="2" max="2" width="20.09765625" style="2" customWidth="1"/>
    <col min="3" max="3" width="9.5" style="2" customWidth="1"/>
    <col min="4" max="4" width="10.09765625" style="2" customWidth="1"/>
    <col min="5" max="5" width="7.3984375" style="2" customWidth="1"/>
    <col min="6" max="6" width="8.69921875" style="2" customWidth="1"/>
    <col min="7" max="7" width="6.8984375" style="2" customWidth="1"/>
    <col min="8" max="8" width="7.59765625" style="2" customWidth="1"/>
    <col min="9" max="9" width="6.3984375" style="2" customWidth="1"/>
    <col min="10" max="10" width="7.5" style="2" customWidth="1"/>
    <col min="11" max="11" width="6.59765625" style="2" customWidth="1"/>
    <col min="12" max="12" width="7" style="2" customWidth="1"/>
    <col min="13" max="13" width="5.59765625" style="2" customWidth="1"/>
    <col min="14" max="14" width="9" style="2" customWidth="1"/>
    <col min="15" max="15" width="6.59765625" style="2" customWidth="1"/>
    <col min="16" max="16" width="5.8984375" style="2" customWidth="1"/>
    <col min="17" max="17" width="4.5" style="2" customWidth="1"/>
    <col min="18" max="18" width="9.89843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27"/>
      <c r="K1" s="127"/>
      <c r="L1" s="127"/>
      <c r="M1" s="127"/>
      <c r="N1" s="127"/>
      <c r="O1" s="127"/>
      <c r="P1" s="127"/>
      <c r="Q1" s="3"/>
      <c r="R1" s="3"/>
    </row>
    <row r="2" spans="1:17" ht="59.25" customHeight="1">
      <c r="A2" s="128" t="s">
        <v>145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"/>
    </row>
    <row r="3" spans="1:17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29" t="s">
        <v>149</v>
      </c>
      <c r="O3" s="129"/>
      <c r="P3" s="129"/>
      <c r="Q3" s="129"/>
    </row>
    <row r="4" spans="2:17" ht="17.25">
      <c r="B4" s="4"/>
      <c r="P4" s="2" t="s">
        <v>53</v>
      </c>
      <c r="Q4" s="8"/>
    </row>
    <row r="5" spans="1:18" ht="27.75" customHeight="1">
      <c r="A5" s="132" t="s">
        <v>104</v>
      </c>
      <c r="B5" s="133" t="s">
        <v>21</v>
      </c>
      <c r="C5" s="134" t="s">
        <v>42</v>
      </c>
      <c r="D5" s="135" t="s">
        <v>44</v>
      </c>
      <c r="E5" s="136" t="s">
        <v>45</v>
      </c>
      <c r="F5" s="135" t="s">
        <v>46</v>
      </c>
      <c r="G5" s="136" t="s">
        <v>45</v>
      </c>
      <c r="H5" s="135" t="s">
        <v>48</v>
      </c>
      <c r="I5" s="136" t="s">
        <v>45</v>
      </c>
      <c r="J5" s="134" t="s">
        <v>49</v>
      </c>
      <c r="K5" s="136" t="s">
        <v>45</v>
      </c>
      <c r="L5" s="134" t="s">
        <v>50</v>
      </c>
      <c r="M5" s="136" t="s">
        <v>45</v>
      </c>
      <c r="N5" s="135" t="s">
        <v>51</v>
      </c>
      <c r="O5" s="136" t="s">
        <v>45</v>
      </c>
      <c r="P5" s="134" t="s">
        <v>52</v>
      </c>
      <c r="Q5" s="136" t="s">
        <v>47</v>
      </c>
      <c r="R5" s="100"/>
    </row>
    <row r="6" spans="1:18" ht="78" customHeight="1">
      <c r="A6" s="132"/>
      <c r="B6" s="133"/>
      <c r="C6" s="134"/>
      <c r="D6" s="135"/>
      <c r="E6" s="136"/>
      <c r="F6" s="135"/>
      <c r="G6" s="136"/>
      <c r="H6" s="135"/>
      <c r="I6" s="136"/>
      <c r="J6" s="134"/>
      <c r="K6" s="136"/>
      <c r="L6" s="134"/>
      <c r="M6" s="136"/>
      <c r="N6" s="135"/>
      <c r="O6" s="136"/>
      <c r="P6" s="134"/>
      <c r="Q6" s="136"/>
      <c r="R6" s="100"/>
    </row>
    <row r="7" spans="1:18" ht="13.5" customHeight="1" hidden="1">
      <c r="A7" s="132"/>
      <c r="B7" s="133"/>
      <c r="C7" s="134"/>
      <c r="D7" s="135"/>
      <c r="E7" s="136"/>
      <c r="F7" s="135"/>
      <c r="G7" s="136"/>
      <c r="H7" s="135"/>
      <c r="I7" s="136"/>
      <c r="J7" s="134"/>
      <c r="K7" s="101"/>
      <c r="L7" s="134"/>
      <c r="M7" s="101"/>
      <c r="N7" s="135"/>
      <c r="O7" s="101"/>
      <c r="P7" s="134"/>
      <c r="Q7" s="101"/>
      <c r="R7" s="100"/>
    </row>
    <row r="8" spans="1:18" s="6" customFormat="1" ht="14.25" customHeight="1">
      <c r="A8" s="16">
        <v>1</v>
      </c>
      <c r="B8" s="16">
        <v>2</v>
      </c>
      <c r="C8" s="16">
        <v>3</v>
      </c>
      <c r="D8" s="16">
        <v>4</v>
      </c>
      <c r="E8" s="22">
        <v>5</v>
      </c>
      <c r="F8" s="16">
        <v>6</v>
      </c>
      <c r="G8" s="22">
        <v>7</v>
      </c>
      <c r="H8" s="16">
        <v>8</v>
      </c>
      <c r="I8" s="22">
        <v>9</v>
      </c>
      <c r="J8" s="16">
        <v>10</v>
      </c>
      <c r="K8" s="22">
        <v>11</v>
      </c>
      <c r="L8" s="16">
        <v>12</v>
      </c>
      <c r="M8" s="22">
        <v>13</v>
      </c>
      <c r="N8" s="16">
        <v>14</v>
      </c>
      <c r="O8" s="22">
        <v>15</v>
      </c>
      <c r="P8" s="20">
        <v>16</v>
      </c>
      <c r="Q8" s="22">
        <v>17</v>
      </c>
      <c r="R8" s="5"/>
    </row>
    <row r="9" spans="1:18" ht="39.75" customHeight="1">
      <c r="A9" s="44" t="s">
        <v>58</v>
      </c>
      <c r="B9" s="35" t="s">
        <v>59</v>
      </c>
      <c r="C9" s="26">
        <v>984930.7</v>
      </c>
      <c r="D9" s="18">
        <v>852969.5</v>
      </c>
      <c r="E9" s="27">
        <f aca="true" t="shared" si="0" ref="E9:E14">SUM(D9*100/C9)</f>
        <v>86.6019812358372</v>
      </c>
      <c r="F9" s="18">
        <v>123835.4</v>
      </c>
      <c r="G9" s="23">
        <f aca="true" t="shared" si="1" ref="G9:G14">SUM(F9*100/C9)</f>
        <v>12.573006405425275</v>
      </c>
      <c r="H9" s="18">
        <v>6515</v>
      </c>
      <c r="I9" s="23">
        <f aca="true" t="shared" si="2" ref="I9:I14">SUM(H9*100/C9)</f>
        <v>0.6614678575863256</v>
      </c>
      <c r="J9" s="32">
        <v>4181.8</v>
      </c>
      <c r="K9" s="23">
        <f aca="true" t="shared" si="3" ref="K9:K14">SUM(J9*100/C9)</f>
        <v>0.42457809468219443</v>
      </c>
      <c r="L9" s="18"/>
      <c r="M9" s="23"/>
      <c r="N9" s="18">
        <v>786691.7</v>
      </c>
      <c r="O9" s="23">
        <f aca="true" t="shared" si="4" ref="O9:O14">SUM(N9*100/C9)</f>
        <v>79.87279714197152</v>
      </c>
      <c r="P9" s="32">
        <v>501</v>
      </c>
      <c r="Q9" s="24">
        <v>0.51</v>
      </c>
      <c r="R9" s="21"/>
    </row>
    <row r="10" spans="1:18" ht="41.25" customHeight="1">
      <c r="A10" s="44" t="s">
        <v>1</v>
      </c>
      <c r="B10" s="35" t="s">
        <v>60</v>
      </c>
      <c r="C10" s="26">
        <v>67412.6</v>
      </c>
      <c r="D10" s="18">
        <v>60883.5</v>
      </c>
      <c r="E10" s="27">
        <f t="shared" si="0"/>
        <v>90.31471861343428</v>
      </c>
      <c r="F10" s="18">
        <v>6153.9</v>
      </c>
      <c r="G10" s="23">
        <f t="shared" si="1"/>
        <v>9.12870887638216</v>
      </c>
      <c r="H10" s="18"/>
      <c r="I10" s="23">
        <f t="shared" si="2"/>
        <v>0</v>
      </c>
      <c r="J10" s="32">
        <v>142.2</v>
      </c>
      <c r="K10" s="23">
        <f t="shared" si="3"/>
        <v>0.21093979463779763</v>
      </c>
      <c r="L10" s="18"/>
      <c r="M10" s="23"/>
      <c r="N10" s="18">
        <v>57595.1</v>
      </c>
      <c r="O10" s="23">
        <f t="shared" si="4"/>
        <v>85.43669877737989</v>
      </c>
      <c r="P10" s="32">
        <v>51</v>
      </c>
      <c r="Q10" s="24">
        <v>0.2</v>
      </c>
      <c r="R10" s="7"/>
    </row>
    <row r="11" spans="1:18" ht="29.25" customHeight="1">
      <c r="A11" s="44" t="s">
        <v>2</v>
      </c>
      <c r="B11" s="35" t="s">
        <v>61</v>
      </c>
      <c r="C11" s="26">
        <v>331528</v>
      </c>
      <c r="D11" s="18">
        <v>218211</v>
      </c>
      <c r="E11" s="27">
        <f t="shared" si="0"/>
        <v>65.81977992809054</v>
      </c>
      <c r="F11" s="18">
        <v>64509</v>
      </c>
      <c r="G11" s="23">
        <f t="shared" si="1"/>
        <v>19.458084988296616</v>
      </c>
      <c r="H11" s="18"/>
      <c r="I11" s="23">
        <f t="shared" si="2"/>
        <v>0</v>
      </c>
      <c r="J11" s="18">
        <v>2299</v>
      </c>
      <c r="K11" s="23">
        <f t="shared" si="3"/>
        <v>0.6934557563765353</v>
      </c>
      <c r="L11" s="32"/>
      <c r="M11" s="23">
        <f>SUM(L11*100/C11)</f>
        <v>0</v>
      </c>
      <c r="N11" s="18">
        <v>247915</v>
      </c>
      <c r="O11" s="23">
        <f t="shared" si="4"/>
        <v>74.77950580343139</v>
      </c>
      <c r="P11" s="32">
        <v>190</v>
      </c>
      <c r="Q11" s="24">
        <v>0.89</v>
      </c>
      <c r="R11" s="7"/>
    </row>
    <row r="12" spans="1:18" ht="45" customHeight="1">
      <c r="A12" s="44" t="s">
        <v>3</v>
      </c>
      <c r="B12" s="35" t="s">
        <v>62</v>
      </c>
      <c r="C12" s="26">
        <v>15837</v>
      </c>
      <c r="D12" s="18">
        <v>14360</v>
      </c>
      <c r="E12" s="27">
        <f t="shared" si="0"/>
        <v>90.67373871314011</v>
      </c>
      <c r="F12" s="18">
        <v>1477</v>
      </c>
      <c r="G12" s="23">
        <f t="shared" si="1"/>
        <v>9.326261286859886</v>
      </c>
      <c r="H12" s="18"/>
      <c r="I12" s="23">
        <f t="shared" si="2"/>
        <v>0</v>
      </c>
      <c r="J12" s="32">
        <v>4.8</v>
      </c>
      <c r="K12" s="83">
        <f t="shared" si="3"/>
        <v>0.03030877060049252</v>
      </c>
      <c r="L12" s="18"/>
      <c r="M12" s="23"/>
      <c r="N12" s="18">
        <v>8219.9</v>
      </c>
      <c r="O12" s="23">
        <f t="shared" si="4"/>
        <v>51.903138220622594</v>
      </c>
      <c r="P12" s="32">
        <v>8</v>
      </c>
      <c r="Q12" s="24">
        <v>0.03</v>
      </c>
      <c r="R12" s="7"/>
    </row>
    <row r="13" spans="1:18" ht="42" customHeight="1">
      <c r="A13" s="44" t="s">
        <v>4</v>
      </c>
      <c r="B13" s="35" t="s">
        <v>63</v>
      </c>
      <c r="C13" s="26">
        <v>464873</v>
      </c>
      <c r="D13" s="18">
        <v>392032.7</v>
      </c>
      <c r="E13" s="27">
        <f t="shared" si="0"/>
        <v>84.33113990272612</v>
      </c>
      <c r="F13" s="18">
        <v>56528.3</v>
      </c>
      <c r="G13" s="23">
        <f t="shared" si="1"/>
        <v>12.159944759106251</v>
      </c>
      <c r="H13" s="18">
        <v>9975</v>
      </c>
      <c r="I13" s="23">
        <f t="shared" si="2"/>
        <v>2.1457473331426002</v>
      </c>
      <c r="J13" s="18"/>
      <c r="K13" s="23">
        <f t="shared" si="3"/>
        <v>0</v>
      </c>
      <c r="L13" s="32">
        <v>2079.5</v>
      </c>
      <c r="M13" s="23">
        <f>SUM(L13*100/C13)</f>
        <v>0.44732647411228443</v>
      </c>
      <c r="N13" s="18">
        <v>354681.5</v>
      </c>
      <c r="O13" s="23">
        <f t="shared" si="4"/>
        <v>76.29642934737014</v>
      </c>
      <c r="P13" s="32">
        <v>269</v>
      </c>
      <c r="Q13" s="24">
        <v>-0.78</v>
      </c>
      <c r="R13" s="7"/>
    </row>
    <row r="14" spans="1:23" s="9" customFormat="1" ht="39.75" customHeight="1">
      <c r="A14" s="44" t="s">
        <v>5</v>
      </c>
      <c r="B14" s="35" t="s">
        <v>64</v>
      </c>
      <c r="C14" s="26">
        <v>611348</v>
      </c>
      <c r="D14" s="18">
        <v>454556</v>
      </c>
      <c r="E14" s="27">
        <f t="shared" si="0"/>
        <v>74.35306895581567</v>
      </c>
      <c r="F14" s="18">
        <v>66874</v>
      </c>
      <c r="G14" s="23">
        <f t="shared" si="1"/>
        <v>10.93877791372508</v>
      </c>
      <c r="H14" s="18"/>
      <c r="I14" s="23">
        <f t="shared" si="2"/>
        <v>0</v>
      </c>
      <c r="J14" s="32">
        <v>2222</v>
      </c>
      <c r="K14" s="23">
        <f t="shared" si="3"/>
        <v>0.36345911003225656</v>
      </c>
      <c r="L14" s="18"/>
      <c r="M14" s="23"/>
      <c r="N14" s="18">
        <v>413676</v>
      </c>
      <c r="O14" s="23">
        <f t="shared" si="4"/>
        <v>67.66620648141485</v>
      </c>
      <c r="P14" s="32">
        <v>303</v>
      </c>
      <c r="Q14" s="24">
        <v>0.71</v>
      </c>
      <c r="R14" s="7"/>
      <c r="S14" s="2"/>
      <c r="T14" s="2"/>
      <c r="U14" s="2"/>
      <c r="V14" s="2"/>
      <c r="W14" s="2"/>
    </row>
    <row r="15" spans="1:18" ht="21.75" customHeight="1">
      <c r="A15" s="17"/>
      <c r="B15" s="99" t="s">
        <v>22</v>
      </c>
      <c r="C15" s="40">
        <f>SUM(C9:C14)</f>
        <v>2475929.3</v>
      </c>
      <c r="D15" s="40">
        <f>SUM(D9:D14)</f>
        <v>1993012.7</v>
      </c>
      <c r="E15" s="27">
        <f>SUM(D15*100/C15)</f>
        <v>80.49554161340552</v>
      </c>
      <c r="F15" s="40">
        <f>SUM(F9:F14)</f>
        <v>319377.6</v>
      </c>
      <c r="G15" s="23">
        <f>SUM(F15*100/C15)</f>
        <v>12.899302092349728</v>
      </c>
      <c r="H15" s="40">
        <f>SUM(H9:H14)</f>
        <v>16490</v>
      </c>
      <c r="I15" s="23">
        <f>SUM(H15*100/C15)</f>
        <v>0.666012555366585</v>
      </c>
      <c r="J15" s="40">
        <f>SUM(J9:J14)</f>
        <v>8849.8</v>
      </c>
      <c r="K15" s="23">
        <f>SUM(J15*100/C15)</f>
        <v>0.35743346952596744</v>
      </c>
      <c r="L15" s="40">
        <f>SUM(L9:L14)</f>
        <v>2079.5</v>
      </c>
      <c r="M15" s="23">
        <f>SUM(L15*100/C15)</f>
        <v>0.08398866639689591</v>
      </c>
      <c r="N15" s="40">
        <f>SUM(N9:N14)</f>
        <v>1868779.1999999997</v>
      </c>
      <c r="O15" s="23">
        <f>SUM(N15*100/C15)</f>
        <v>75.47789026124453</v>
      </c>
      <c r="P15" s="42">
        <f>SUM(P9:P14)</f>
        <v>1322</v>
      </c>
      <c r="Q15" s="93">
        <v>0.266</v>
      </c>
      <c r="R15" s="10"/>
    </row>
    <row r="17" spans="2:17" s="11" customFormat="1" ht="16.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2:17" ht="17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2:17" ht="17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</sheetData>
  <sheetProtection/>
  <mergeCells count="20"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</mergeCells>
  <printOptions/>
  <pageMargins left="0.2" right="0.2" top="0.45" bottom="0.2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7">
      <selection activeCell="H15" sqref="H15"/>
    </sheetView>
  </sheetViews>
  <sheetFormatPr defaultColWidth="8.796875" defaultRowHeight="15"/>
  <cols>
    <col min="1" max="1" width="3.8984375" style="2" customWidth="1"/>
    <col min="2" max="2" width="17.5" style="2" customWidth="1"/>
    <col min="3" max="3" width="9.8984375" style="2" customWidth="1"/>
    <col min="4" max="4" width="9.19921875" style="2" customWidth="1"/>
    <col min="5" max="5" width="5.69921875" style="2" customWidth="1"/>
    <col min="6" max="6" width="10.3984375" style="2" customWidth="1"/>
    <col min="7" max="7" width="5.69921875" style="2" customWidth="1"/>
    <col min="8" max="8" width="10.19921875" style="2" customWidth="1"/>
    <col min="9" max="9" width="5.19921875" style="2" customWidth="1"/>
    <col min="10" max="10" width="9" style="2" customWidth="1"/>
    <col min="11" max="11" width="5.59765625" style="2" customWidth="1"/>
    <col min="12" max="12" width="5.09765625" style="2" customWidth="1"/>
    <col min="13" max="13" width="5.59765625" style="2" customWidth="1"/>
    <col min="14" max="14" width="9" style="2" customWidth="1"/>
    <col min="15" max="15" width="6.59765625" style="2" customWidth="1"/>
    <col min="16" max="16" width="5.3984375" style="2" customWidth="1"/>
    <col min="17" max="17" width="5.19921875" style="2" customWidth="1"/>
    <col min="18" max="18" width="13.89843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:17" ht="59.25" customHeight="1">
      <c r="A1" s="128" t="s">
        <v>158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"/>
    </row>
    <row r="2" spans="1:17" ht="38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29" t="s">
        <v>159</v>
      </c>
      <c r="O2" s="129"/>
      <c r="P2" s="129"/>
      <c r="Q2" s="129"/>
    </row>
    <row r="3" spans="2:17" ht="17.25">
      <c r="B3" s="4"/>
      <c r="P3" s="2" t="s">
        <v>53</v>
      </c>
      <c r="Q3" s="8"/>
    </row>
    <row r="4" spans="1:17" ht="27.75" customHeight="1">
      <c r="A4" s="130" t="s">
        <v>20</v>
      </c>
      <c r="B4" s="131" t="s">
        <v>21</v>
      </c>
      <c r="C4" s="126" t="s">
        <v>42</v>
      </c>
      <c r="D4" s="124" t="s">
        <v>44</v>
      </c>
      <c r="E4" s="125" t="s">
        <v>45</v>
      </c>
      <c r="F4" s="124" t="s">
        <v>46</v>
      </c>
      <c r="G4" s="125" t="s">
        <v>45</v>
      </c>
      <c r="H4" s="124" t="s">
        <v>48</v>
      </c>
      <c r="I4" s="125" t="s">
        <v>45</v>
      </c>
      <c r="J4" s="126" t="s">
        <v>49</v>
      </c>
      <c r="K4" s="125" t="s">
        <v>45</v>
      </c>
      <c r="L4" s="126" t="s">
        <v>50</v>
      </c>
      <c r="M4" s="125" t="s">
        <v>45</v>
      </c>
      <c r="N4" s="124" t="s">
        <v>51</v>
      </c>
      <c r="O4" s="125" t="s">
        <v>45</v>
      </c>
      <c r="P4" s="126" t="s">
        <v>52</v>
      </c>
      <c r="Q4" s="125" t="s">
        <v>47</v>
      </c>
    </row>
    <row r="5" spans="1:17" ht="78" customHeight="1">
      <c r="A5" s="130"/>
      <c r="B5" s="131"/>
      <c r="C5" s="126"/>
      <c r="D5" s="124"/>
      <c r="E5" s="125"/>
      <c r="F5" s="124"/>
      <c r="G5" s="125"/>
      <c r="H5" s="124"/>
      <c r="I5" s="125"/>
      <c r="J5" s="126"/>
      <c r="K5" s="125"/>
      <c r="L5" s="126"/>
      <c r="M5" s="125"/>
      <c r="N5" s="124"/>
      <c r="O5" s="125"/>
      <c r="P5" s="126"/>
      <c r="Q5" s="125"/>
    </row>
    <row r="6" spans="1:17" ht="13.5" customHeight="1" hidden="1">
      <c r="A6" s="130"/>
      <c r="B6" s="131"/>
      <c r="C6" s="126"/>
      <c r="D6" s="124"/>
      <c r="E6" s="125"/>
      <c r="F6" s="124"/>
      <c r="G6" s="125"/>
      <c r="H6" s="124"/>
      <c r="I6" s="125"/>
      <c r="J6" s="126"/>
      <c r="K6" s="25"/>
      <c r="L6" s="126"/>
      <c r="M6" s="25"/>
      <c r="N6" s="124"/>
      <c r="O6" s="25"/>
      <c r="P6" s="126"/>
      <c r="Q6" s="25"/>
    </row>
    <row r="7" spans="1:18" s="6" customFormat="1" ht="14.25" customHeight="1">
      <c r="A7" s="16">
        <v>1</v>
      </c>
      <c r="B7" s="16">
        <v>2</v>
      </c>
      <c r="C7" s="16">
        <v>3</v>
      </c>
      <c r="D7" s="16">
        <v>4</v>
      </c>
      <c r="E7" s="22">
        <v>5</v>
      </c>
      <c r="F7" s="16">
        <v>6</v>
      </c>
      <c r="G7" s="22">
        <v>7</v>
      </c>
      <c r="H7" s="16">
        <v>8</v>
      </c>
      <c r="I7" s="22">
        <v>9</v>
      </c>
      <c r="J7" s="16">
        <v>10</v>
      </c>
      <c r="K7" s="22">
        <v>11</v>
      </c>
      <c r="L7" s="16">
        <v>12</v>
      </c>
      <c r="M7" s="22">
        <v>13</v>
      </c>
      <c r="N7" s="16">
        <v>14</v>
      </c>
      <c r="O7" s="22">
        <v>15</v>
      </c>
      <c r="P7" s="20">
        <v>16</v>
      </c>
      <c r="Q7" s="22">
        <v>17</v>
      </c>
      <c r="R7" s="5"/>
    </row>
    <row r="8" spans="1:19" s="15" customFormat="1" ht="64.5" customHeight="1">
      <c r="A8" s="52">
        <v>1</v>
      </c>
      <c r="B8" s="34" t="s">
        <v>85</v>
      </c>
      <c r="C8" s="53">
        <v>478356</v>
      </c>
      <c r="D8" s="26">
        <v>52904.3</v>
      </c>
      <c r="E8" s="27">
        <f>SUM(D8*100/C8)</f>
        <v>11.05960832518041</v>
      </c>
      <c r="F8" s="26">
        <v>994</v>
      </c>
      <c r="G8" s="27">
        <f>SUM(F8*100/C8)</f>
        <v>0.2077950313155892</v>
      </c>
      <c r="H8" s="26"/>
      <c r="I8" s="27">
        <f>SUM(H8*100/C8)</f>
        <v>0</v>
      </c>
      <c r="J8" s="53">
        <v>2056</v>
      </c>
      <c r="K8" s="27">
        <f>SUM(J8*100/C8)</f>
        <v>0.42980541688616847</v>
      </c>
      <c r="L8" s="26"/>
      <c r="M8" s="27"/>
      <c r="N8" s="26">
        <v>333094</v>
      </c>
      <c r="O8" s="27">
        <f>SUM(N8*100/C8)</f>
        <v>69.63307662075944</v>
      </c>
      <c r="P8" s="53">
        <v>261</v>
      </c>
      <c r="Q8" s="79">
        <v>0.95</v>
      </c>
      <c r="R8" s="59"/>
      <c r="S8" s="2"/>
    </row>
    <row r="9" spans="1:19" s="15" customFormat="1" ht="83.25" customHeight="1">
      <c r="A9" s="52">
        <v>2</v>
      </c>
      <c r="B9" s="34" t="s">
        <v>86</v>
      </c>
      <c r="C9" s="53">
        <v>307736</v>
      </c>
      <c r="D9" s="26">
        <v>234156</v>
      </c>
      <c r="E9" s="27">
        <f>SUM(D9*100/C9)</f>
        <v>76.08989523487665</v>
      </c>
      <c r="F9" s="26">
        <v>41503</v>
      </c>
      <c r="G9" s="27">
        <f>SUM(F9*100/C9)</f>
        <v>13.486559908492994</v>
      </c>
      <c r="H9" s="26">
        <v>1000</v>
      </c>
      <c r="I9" s="27">
        <f>SUM(H9*100/C9)</f>
        <v>0.3249538565523696</v>
      </c>
      <c r="J9" s="53">
        <v>5000</v>
      </c>
      <c r="K9" s="27">
        <f>SUM(J9*100/C9)</f>
        <v>1.6247692827618478</v>
      </c>
      <c r="L9" s="26"/>
      <c r="M9" s="27"/>
      <c r="N9" s="26">
        <v>207246</v>
      </c>
      <c r="O9" s="27">
        <f>SUM(N9*100/C9)</f>
        <v>67.34538695505238</v>
      </c>
      <c r="P9" s="53">
        <v>152</v>
      </c>
      <c r="Q9" s="79">
        <v>0.38</v>
      </c>
      <c r="R9" s="59"/>
      <c r="S9" s="2"/>
    </row>
    <row r="10" spans="1:18" ht="45.75" customHeight="1">
      <c r="A10" s="52">
        <v>3</v>
      </c>
      <c r="B10" s="34" t="s">
        <v>87</v>
      </c>
      <c r="C10" s="53">
        <v>348130.3</v>
      </c>
      <c r="D10" s="26">
        <v>299958.8</v>
      </c>
      <c r="E10" s="27">
        <f>SUM(D10*100/C10)</f>
        <v>86.1627959416345</v>
      </c>
      <c r="F10" s="26">
        <v>23402.7</v>
      </c>
      <c r="G10" s="27">
        <f>SUM(F10*100/C10)</f>
        <v>6.722396757765699</v>
      </c>
      <c r="H10" s="26"/>
      <c r="I10" s="27">
        <f>SUM(H10*100/C10)</f>
        <v>0</v>
      </c>
      <c r="J10" s="53">
        <v>11134.1</v>
      </c>
      <c r="K10" s="27">
        <f>SUM(J10*100/C10)</f>
        <v>3.198256514873885</v>
      </c>
      <c r="L10" s="32"/>
      <c r="M10" s="27">
        <f>SUM(L10*100/C10)</f>
        <v>0</v>
      </c>
      <c r="N10" s="26">
        <v>269907.8</v>
      </c>
      <c r="O10" s="27">
        <f>SUM(N10*100/C10)</f>
        <v>77.53068319534381</v>
      </c>
      <c r="P10" s="53">
        <v>200</v>
      </c>
      <c r="Q10" s="79">
        <v>1.14</v>
      </c>
      <c r="R10" s="7"/>
    </row>
    <row r="11" spans="1:19" s="15" customFormat="1" ht="42.75" customHeight="1">
      <c r="A11" s="52">
        <v>4</v>
      </c>
      <c r="B11" s="34" t="s">
        <v>88</v>
      </c>
      <c r="C11" s="53">
        <v>170446.8</v>
      </c>
      <c r="D11" s="26">
        <v>0</v>
      </c>
      <c r="E11" s="27">
        <f>SUM(D11*100/C11)</f>
        <v>0</v>
      </c>
      <c r="F11" s="26"/>
      <c r="G11" s="27">
        <f>SUM(F11*100/C11)</f>
        <v>0</v>
      </c>
      <c r="H11" s="26">
        <v>0</v>
      </c>
      <c r="I11" s="27">
        <f>SUM(H11*100/C11)</f>
        <v>0</v>
      </c>
      <c r="J11" s="53">
        <v>1025.8</v>
      </c>
      <c r="K11" s="27">
        <f>SUM(J11*100/C11)</f>
        <v>0.6018300138224948</v>
      </c>
      <c r="L11" s="26"/>
      <c r="M11" s="27"/>
      <c r="N11" s="26">
        <v>144610.3</v>
      </c>
      <c r="O11" s="27">
        <f>SUM(N11*100/C11)</f>
        <v>84.84189788250644</v>
      </c>
      <c r="P11" s="53">
        <v>115</v>
      </c>
      <c r="Q11" s="79">
        <v>2.43</v>
      </c>
      <c r="R11" s="59"/>
      <c r="S11" s="2"/>
    </row>
    <row r="12" spans="1:18" ht="29.25" customHeight="1">
      <c r="A12" s="17"/>
      <c r="B12" s="39" t="s">
        <v>22</v>
      </c>
      <c r="C12" s="40">
        <f>SUM(C8:C11)</f>
        <v>1304669.1</v>
      </c>
      <c r="D12" s="40">
        <f>SUM(D8:D11)</f>
        <v>587019.1</v>
      </c>
      <c r="E12" s="27">
        <f>SUM(D12*100/C12)</f>
        <v>44.993715264659826</v>
      </c>
      <c r="F12" s="40">
        <f>SUM(F8:F11)</f>
        <v>65899.7</v>
      </c>
      <c r="G12" s="27">
        <f>SUM(F12*100/C12)</f>
        <v>5.051066205216326</v>
      </c>
      <c r="H12" s="40">
        <f>SUM(H8:H11)</f>
        <v>1000</v>
      </c>
      <c r="I12" s="27">
        <f>SUM(H12*100/C12)</f>
        <v>0.0766477875501152</v>
      </c>
      <c r="J12" s="40">
        <f>SUM(J8:J11)</f>
        <v>19215.899999999998</v>
      </c>
      <c r="K12" s="27">
        <f>SUM(J12*100/C12)</f>
        <v>1.4728562207842584</v>
      </c>
      <c r="L12" s="40">
        <f>SUM(L8:L11)</f>
        <v>0</v>
      </c>
      <c r="M12" s="41">
        <f>SUM(M8:M11)</f>
        <v>0</v>
      </c>
      <c r="N12" s="40">
        <f>SUM(N8:N11)</f>
        <v>954858.1000000001</v>
      </c>
      <c r="O12" s="27">
        <f>SUM(N12*100/C12)</f>
        <v>73.18776078930667</v>
      </c>
      <c r="P12" s="42">
        <f>SUM(P8:P11)</f>
        <v>728</v>
      </c>
      <c r="Q12" s="93">
        <v>1.225</v>
      </c>
      <c r="R12" s="10"/>
    </row>
    <row r="14" spans="2:17" s="11" customFormat="1" ht="16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2:17" ht="17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2:17" ht="17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</sheetData>
  <sheetProtection/>
  <mergeCells count="19">
    <mergeCell ref="A1:P1"/>
    <mergeCell ref="N2:Q2"/>
    <mergeCell ref="A4:A6"/>
    <mergeCell ref="B4:B6"/>
    <mergeCell ref="C4:C6"/>
    <mergeCell ref="D4:D6"/>
    <mergeCell ref="E4:E6"/>
    <mergeCell ref="F4:F6"/>
    <mergeCell ref="G4:G6"/>
    <mergeCell ref="N4:N6"/>
    <mergeCell ref="O4:O5"/>
    <mergeCell ref="P4:P6"/>
    <mergeCell ref="Q4:Q5"/>
    <mergeCell ref="H4:H6"/>
    <mergeCell ref="I4:I6"/>
    <mergeCell ref="J4:J6"/>
    <mergeCell ref="K4:K5"/>
    <mergeCell ref="L4:L6"/>
    <mergeCell ref="M4:M5"/>
  </mergeCells>
  <printOptions/>
  <pageMargins left="0.2" right="0.2" top="0.2" bottom="0.75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J17" sqref="J17"/>
    </sheetView>
  </sheetViews>
  <sheetFormatPr defaultColWidth="8.796875" defaultRowHeight="15"/>
  <cols>
    <col min="1" max="1" width="3.8984375" style="2" customWidth="1"/>
    <col min="2" max="2" width="23.3984375" style="2" customWidth="1"/>
    <col min="3" max="3" width="9.5" style="2" customWidth="1"/>
    <col min="4" max="4" width="10.09765625" style="2" customWidth="1"/>
    <col min="5" max="5" width="7.3984375" style="2" customWidth="1"/>
    <col min="6" max="6" width="8.69921875" style="2" customWidth="1"/>
    <col min="7" max="7" width="6.19921875" style="2" customWidth="1"/>
    <col min="8" max="8" width="7.59765625" style="2" customWidth="1"/>
    <col min="9" max="9" width="5.5" style="2" customWidth="1"/>
    <col min="10" max="10" width="7.5" style="2" customWidth="1"/>
    <col min="11" max="11" width="5.09765625" style="2" customWidth="1"/>
    <col min="12" max="12" width="5.3984375" style="2" customWidth="1"/>
    <col min="13" max="13" width="4.59765625" style="2" customWidth="1"/>
    <col min="14" max="14" width="9" style="2" customWidth="1"/>
    <col min="15" max="15" width="6.09765625" style="2" customWidth="1"/>
    <col min="16" max="16" width="5.8984375" style="2" customWidth="1"/>
    <col min="17" max="17" width="7.8984375" style="2" customWidth="1"/>
    <col min="18" max="18" width="25.699218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27"/>
      <c r="K1" s="127"/>
      <c r="L1" s="127"/>
      <c r="M1" s="127"/>
      <c r="N1" s="127"/>
      <c r="O1" s="127"/>
      <c r="P1" s="127"/>
      <c r="Q1" s="3"/>
      <c r="R1" s="3"/>
    </row>
    <row r="2" spans="1:17" ht="59.25" customHeight="1">
      <c r="A2" s="128" t="s">
        <v>146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"/>
    </row>
    <row r="3" spans="1:17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29" t="s">
        <v>139</v>
      </c>
      <c r="O3" s="129"/>
      <c r="P3" s="129"/>
      <c r="Q3" s="129"/>
    </row>
    <row r="4" spans="2:17" ht="17.25">
      <c r="B4" s="4"/>
      <c r="P4" s="2" t="s">
        <v>53</v>
      </c>
      <c r="Q4" s="8"/>
    </row>
    <row r="5" spans="1:17" ht="27.75" customHeight="1">
      <c r="A5" s="130" t="s">
        <v>20</v>
      </c>
      <c r="B5" s="131" t="s">
        <v>21</v>
      </c>
      <c r="C5" s="126" t="s">
        <v>42</v>
      </c>
      <c r="D5" s="124" t="s">
        <v>44</v>
      </c>
      <c r="E5" s="125" t="s">
        <v>45</v>
      </c>
      <c r="F5" s="124" t="s">
        <v>46</v>
      </c>
      <c r="G5" s="125" t="s">
        <v>45</v>
      </c>
      <c r="H5" s="124" t="s">
        <v>48</v>
      </c>
      <c r="I5" s="125" t="s">
        <v>45</v>
      </c>
      <c r="J5" s="126" t="s">
        <v>49</v>
      </c>
      <c r="K5" s="125" t="s">
        <v>45</v>
      </c>
      <c r="L5" s="126" t="s">
        <v>50</v>
      </c>
      <c r="M5" s="125" t="s">
        <v>45</v>
      </c>
      <c r="N5" s="124" t="s">
        <v>51</v>
      </c>
      <c r="O5" s="125" t="s">
        <v>45</v>
      </c>
      <c r="P5" s="126" t="s">
        <v>52</v>
      </c>
      <c r="Q5" s="125" t="s">
        <v>47</v>
      </c>
    </row>
    <row r="6" spans="1:17" ht="78" customHeight="1">
      <c r="A6" s="130"/>
      <c r="B6" s="131"/>
      <c r="C6" s="126"/>
      <c r="D6" s="124"/>
      <c r="E6" s="125"/>
      <c r="F6" s="124"/>
      <c r="G6" s="125"/>
      <c r="H6" s="124"/>
      <c r="I6" s="125"/>
      <c r="J6" s="126"/>
      <c r="K6" s="125"/>
      <c r="L6" s="126"/>
      <c r="M6" s="125"/>
      <c r="N6" s="124"/>
      <c r="O6" s="125"/>
      <c r="P6" s="126"/>
      <c r="Q6" s="125"/>
    </row>
    <row r="7" spans="1:17" ht="13.5" customHeight="1" hidden="1">
      <c r="A7" s="130"/>
      <c r="B7" s="131"/>
      <c r="C7" s="126"/>
      <c r="D7" s="124"/>
      <c r="E7" s="125"/>
      <c r="F7" s="124"/>
      <c r="G7" s="125"/>
      <c r="H7" s="124"/>
      <c r="I7" s="125"/>
      <c r="J7" s="126"/>
      <c r="K7" s="25"/>
      <c r="L7" s="126"/>
      <c r="M7" s="25"/>
      <c r="N7" s="124"/>
      <c r="O7" s="25"/>
      <c r="P7" s="126"/>
      <c r="Q7" s="25"/>
    </row>
    <row r="8" spans="1:18" s="6" customFormat="1" ht="14.25" customHeight="1" thickBot="1">
      <c r="A8" s="16">
        <v>1</v>
      </c>
      <c r="B8" s="16">
        <v>2</v>
      </c>
      <c r="C8" s="16">
        <v>3</v>
      </c>
      <c r="D8" s="16">
        <v>4</v>
      </c>
      <c r="E8" s="22">
        <v>5</v>
      </c>
      <c r="F8" s="16">
        <v>6</v>
      </c>
      <c r="G8" s="22">
        <v>7</v>
      </c>
      <c r="H8" s="16">
        <v>8</v>
      </c>
      <c r="I8" s="22">
        <v>9</v>
      </c>
      <c r="J8" s="16">
        <v>10</v>
      </c>
      <c r="K8" s="22">
        <v>11</v>
      </c>
      <c r="L8" s="16">
        <v>12</v>
      </c>
      <c r="M8" s="22">
        <v>13</v>
      </c>
      <c r="N8" s="16">
        <v>14</v>
      </c>
      <c r="O8" s="22">
        <v>15</v>
      </c>
      <c r="P8" s="20">
        <v>16</v>
      </c>
      <c r="Q8" s="22">
        <v>17</v>
      </c>
      <c r="R8" s="5"/>
    </row>
    <row r="9" spans="1:18" ht="45" customHeight="1">
      <c r="A9" s="60" t="s">
        <v>0</v>
      </c>
      <c r="B9" s="61" t="s">
        <v>97</v>
      </c>
      <c r="C9" s="33">
        <v>816862</v>
      </c>
      <c r="D9" s="18">
        <v>625663</v>
      </c>
      <c r="E9" s="27">
        <f>SUM(D9*100/C9)</f>
        <v>76.59347600941163</v>
      </c>
      <c r="F9" s="18">
        <v>49887</v>
      </c>
      <c r="G9" s="23">
        <f aca="true" t="shared" si="0" ref="G9:G15">SUM(F9*100/C9)</f>
        <v>6.107151513964415</v>
      </c>
      <c r="H9" s="18">
        <v>13220</v>
      </c>
      <c r="I9" s="23">
        <f aca="true" t="shared" si="1" ref="I9:I15">SUM(H9*100/C9)</f>
        <v>1.618388418117136</v>
      </c>
      <c r="J9" s="33">
        <v>13555</v>
      </c>
      <c r="K9" s="23">
        <f aca="true" t="shared" si="2" ref="K9:K15">SUM(J9*100/C9)</f>
        <v>1.659399017214658</v>
      </c>
      <c r="L9" s="18"/>
      <c r="M9" s="23"/>
      <c r="N9" s="18">
        <v>658813</v>
      </c>
      <c r="O9" s="23">
        <f>SUM(N9*100/C9)</f>
        <v>80.65168902458433</v>
      </c>
      <c r="P9" s="33">
        <v>469</v>
      </c>
      <c r="Q9" s="95">
        <v>2.57</v>
      </c>
      <c r="R9" s="21"/>
    </row>
    <row r="10" spans="1:18" s="15" customFormat="1" ht="36.75" customHeight="1">
      <c r="A10" s="62" t="s">
        <v>1</v>
      </c>
      <c r="B10" s="35" t="s">
        <v>98</v>
      </c>
      <c r="C10" s="32">
        <v>380491.1</v>
      </c>
      <c r="D10" s="26">
        <v>340513</v>
      </c>
      <c r="E10" s="27">
        <f aca="true" t="shared" si="3" ref="E10:E15">SUM(D10*100/C10)</f>
        <v>89.49302624949703</v>
      </c>
      <c r="F10" s="26">
        <v>39678.1</v>
      </c>
      <c r="G10" s="27">
        <f t="shared" si="0"/>
        <v>10.42812827947881</v>
      </c>
      <c r="H10" s="26"/>
      <c r="I10" s="27">
        <f t="shared" si="1"/>
        <v>0</v>
      </c>
      <c r="J10" s="32">
        <v>3210.7</v>
      </c>
      <c r="K10" s="27">
        <f t="shared" si="2"/>
        <v>0.8438305127242136</v>
      </c>
      <c r="L10" s="47">
        <v>0</v>
      </c>
      <c r="M10" s="27">
        <f>SUM(L10*100/C10)</f>
        <v>0</v>
      </c>
      <c r="N10" s="26">
        <v>279605.4</v>
      </c>
      <c r="O10" s="27">
        <f>SUM(N10*100/C10)</f>
        <v>73.4853982129937</v>
      </c>
      <c r="P10" s="32">
        <v>192</v>
      </c>
      <c r="Q10" s="95">
        <v>1.88</v>
      </c>
      <c r="R10" s="43"/>
    </row>
    <row r="11" spans="1:18" ht="25.5" customHeight="1" thickBot="1">
      <c r="A11" s="63" t="s">
        <v>2</v>
      </c>
      <c r="B11" s="35" t="s">
        <v>99</v>
      </c>
      <c r="C11" s="32">
        <v>187509.7</v>
      </c>
      <c r="D11" s="18">
        <v>186545.5</v>
      </c>
      <c r="E11" s="27">
        <f t="shared" si="3"/>
        <v>99.48578660197312</v>
      </c>
      <c r="F11" s="18"/>
      <c r="G11" s="23">
        <f t="shared" si="0"/>
        <v>0</v>
      </c>
      <c r="H11" s="18"/>
      <c r="I11" s="23">
        <f t="shared" si="1"/>
        <v>0</v>
      </c>
      <c r="J11" s="32">
        <v>524</v>
      </c>
      <c r="K11" s="23">
        <f t="shared" si="2"/>
        <v>0.27945220967235296</v>
      </c>
      <c r="L11" s="32"/>
      <c r="M11" s="23">
        <f>SUM(L11*100/C11)</f>
        <v>0</v>
      </c>
      <c r="N11" s="18">
        <v>150103</v>
      </c>
      <c r="O11" s="23">
        <f>SUM(N11*100/C11)</f>
        <v>80.05079203902518</v>
      </c>
      <c r="P11" s="32">
        <v>73</v>
      </c>
      <c r="Q11" s="95">
        <v>0.47</v>
      </c>
      <c r="R11" s="7"/>
    </row>
    <row r="12" spans="1:18" ht="26.25" customHeight="1">
      <c r="A12" s="60" t="s">
        <v>3</v>
      </c>
      <c r="B12" s="35" t="s">
        <v>100</v>
      </c>
      <c r="C12" s="32">
        <v>427172</v>
      </c>
      <c r="D12" s="18">
        <v>319291</v>
      </c>
      <c r="E12" s="27">
        <f t="shared" si="3"/>
        <v>74.7453016583484</v>
      </c>
      <c r="F12" s="18">
        <v>48250</v>
      </c>
      <c r="G12" s="23">
        <f t="shared" si="0"/>
        <v>11.295215978575374</v>
      </c>
      <c r="H12" s="18"/>
      <c r="I12" s="23">
        <f t="shared" si="1"/>
        <v>0</v>
      </c>
      <c r="J12" s="32">
        <v>1480</v>
      </c>
      <c r="K12" s="23">
        <f t="shared" si="2"/>
        <v>0.346464655923141</v>
      </c>
      <c r="L12" s="18"/>
      <c r="M12" s="23"/>
      <c r="N12" s="18">
        <v>311641</v>
      </c>
      <c r="O12" s="23">
        <f>SUM(N12*100/C12)</f>
        <v>72.95445394361053</v>
      </c>
      <c r="P12" s="32">
        <v>247</v>
      </c>
      <c r="Q12" s="95">
        <v>0.44</v>
      </c>
      <c r="R12" s="7"/>
    </row>
    <row r="13" spans="1:18" ht="39.75" customHeight="1">
      <c r="A13" s="62" t="s">
        <v>4</v>
      </c>
      <c r="B13" s="35" t="s">
        <v>101</v>
      </c>
      <c r="C13" s="32">
        <v>828682</v>
      </c>
      <c r="D13" s="18">
        <v>521560.2</v>
      </c>
      <c r="E13" s="27">
        <f t="shared" si="3"/>
        <v>62.93852165245534</v>
      </c>
      <c r="F13" s="18">
        <v>112231.4</v>
      </c>
      <c r="G13" s="23">
        <f t="shared" si="0"/>
        <v>13.543361627258708</v>
      </c>
      <c r="H13" s="18"/>
      <c r="I13" s="23">
        <f t="shared" si="1"/>
        <v>0</v>
      </c>
      <c r="J13" s="32">
        <v>24067.1</v>
      </c>
      <c r="K13" s="23">
        <f t="shared" si="2"/>
        <v>2.904262431185907</v>
      </c>
      <c r="L13" s="32"/>
      <c r="M13" s="23">
        <f>SUM(L13*100/C13)</f>
        <v>0</v>
      </c>
      <c r="N13" s="18">
        <v>513458.7</v>
      </c>
      <c r="O13" s="23">
        <f>SUM(N13*100/C13)</f>
        <v>61.9608848750184</v>
      </c>
      <c r="P13" s="32">
        <v>321</v>
      </c>
      <c r="Q13" s="95">
        <v>5.82</v>
      </c>
      <c r="R13" s="7"/>
    </row>
    <row r="14" spans="1:23" s="9" customFormat="1" ht="39" customHeight="1" thickBot="1">
      <c r="A14" s="63" t="s">
        <v>5</v>
      </c>
      <c r="B14" s="35" t="s">
        <v>102</v>
      </c>
      <c r="C14" s="32">
        <v>157878</v>
      </c>
      <c r="D14" s="26"/>
      <c r="E14" s="27">
        <f t="shared" si="3"/>
        <v>0</v>
      </c>
      <c r="F14" s="26"/>
      <c r="G14" s="27">
        <f t="shared" si="0"/>
        <v>0</v>
      </c>
      <c r="H14" s="26"/>
      <c r="I14" s="27">
        <f t="shared" si="1"/>
        <v>0</v>
      </c>
      <c r="J14" s="32">
        <v>752</v>
      </c>
      <c r="K14" s="27">
        <f t="shared" si="2"/>
        <v>0.4763171562852329</v>
      </c>
      <c r="L14" s="26"/>
      <c r="M14" s="27"/>
      <c r="N14" s="26">
        <v>52533.3</v>
      </c>
      <c r="O14" s="23">
        <f>SUM(N14/C14*100)</f>
        <v>33.274617109413605</v>
      </c>
      <c r="P14" s="32">
        <v>60</v>
      </c>
      <c r="Q14" s="95">
        <v>1.62</v>
      </c>
      <c r="R14" s="54"/>
      <c r="S14" s="2"/>
      <c r="T14" s="2"/>
      <c r="U14" s="2"/>
      <c r="V14" s="2"/>
      <c r="W14" s="2"/>
    </row>
    <row r="15" spans="1:23" s="9" customFormat="1" ht="30" customHeight="1">
      <c r="A15" s="60" t="s">
        <v>6</v>
      </c>
      <c r="B15" s="86" t="s">
        <v>103</v>
      </c>
      <c r="C15" s="97">
        <v>23850.6</v>
      </c>
      <c r="D15" s="26"/>
      <c r="E15" s="27">
        <f t="shared" si="3"/>
        <v>0</v>
      </c>
      <c r="F15" s="26"/>
      <c r="G15" s="27">
        <f t="shared" si="0"/>
        <v>0</v>
      </c>
      <c r="H15" s="26"/>
      <c r="I15" s="27">
        <f t="shared" si="1"/>
        <v>0</v>
      </c>
      <c r="J15" s="97">
        <v>0</v>
      </c>
      <c r="K15" s="27">
        <f t="shared" si="2"/>
        <v>0</v>
      </c>
      <c r="L15" s="26"/>
      <c r="M15" s="27"/>
      <c r="N15" s="26">
        <v>15091.9</v>
      </c>
      <c r="O15" s="27">
        <f>SUM(N15*100/C15)</f>
        <v>63.276814839039695</v>
      </c>
      <c r="P15" s="98">
        <v>10</v>
      </c>
      <c r="Q15" s="95">
        <v>0</v>
      </c>
      <c r="R15" s="7"/>
      <c r="S15" s="2"/>
      <c r="T15" s="2"/>
      <c r="U15" s="2"/>
      <c r="V15" s="2"/>
      <c r="W15" s="2"/>
    </row>
    <row r="16" spans="1:18" ht="29.25" customHeight="1">
      <c r="A16" s="17"/>
      <c r="B16" s="39" t="s">
        <v>22</v>
      </c>
      <c r="C16" s="40">
        <f>SUM(C9:C15)</f>
        <v>2822445.4</v>
      </c>
      <c r="D16" s="40">
        <f>SUM(D9:D15)</f>
        <v>1993572.7</v>
      </c>
      <c r="E16" s="84">
        <f>SUM(D16*100/C16)</f>
        <v>70.63281720170743</v>
      </c>
      <c r="F16" s="40">
        <f>SUM(F9:F15)</f>
        <v>250046.5</v>
      </c>
      <c r="G16" s="27">
        <f>SUM(F16*100/C16)</f>
        <v>8.859214778787218</v>
      </c>
      <c r="H16" s="40">
        <f>SUM(H9:H15)</f>
        <v>13220</v>
      </c>
      <c r="I16" s="27">
        <f>SUM(H16*100/C16)</f>
        <v>0.4683881573050094</v>
      </c>
      <c r="J16" s="40">
        <f>SUM(J9:J15)</f>
        <v>43588.8</v>
      </c>
      <c r="K16" s="27">
        <f>SUM(J16*100/C16)</f>
        <v>1.5443629130965653</v>
      </c>
      <c r="L16" s="40"/>
      <c r="M16" s="41">
        <f>SUM(M9:M15)</f>
        <v>0</v>
      </c>
      <c r="N16" s="40">
        <f>SUM(N9:N15)</f>
        <v>1981246.2999999998</v>
      </c>
      <c r="O16" s="27">
        <f>SUM(N16*100/C16)</f>
        <v>70.19608953285686</v>
      </c>
      <c r="P16" s="42">
        <f>SUM(P9:P15)</f>
        <v>1372</v>
      </c>
      <c r="Q16" s="103">
        <v>1.83</v>
      </c>
      <c r="R16" s="10"/>
    </row>
    <row r="18" spans="2:17" s="11" customFormat="1" ht="16.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2:17" ht="17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2:17" ht="17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</sheetData>
  <sheetProtection/>
  <mergeCells count="20"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</mergeCells>
  <printOptions/>
  <pageMargins left="0.2" right="0.2" top="0.3" bottom="0.19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1">
      <selection activeCell="C17" sqref="C17:Q17"/>
    </sheetView>
  </sheetViews>
  <sheetFormatPr defaultColWidth="8.796875" defaultRowHeight="15"/>
  <cols>
    <col min="1" max="1" width="3.8984375" style="2" customWidth="1"/>
    <col min="2" max="2" width="20.5" style="2" customWidth="1"/>
    <col min="3" max="3" width="9.5" style="2" customWidth="1"/>
    <col min="4" max="4" width="10.09765625" style="2" customWidth="1"/>
    <col min="5" max="5" width="7.3984375" style="2" customWidth="1"/>
    <col min="6" max="6" width="7.8984375" style="2" customWidth="1"/>
    <col min="7" max="7" width="6.8984375" style="2" customWidth="1"/>
    <col min="8" max="8" width="6.09765625" style="2" customWidth="1"/>
    <col min="9" max="9" width="5" style="2" customWidth="1"/>
    <col min="10" max="10" width="6.69921875" style="2" customWidth="1"/>
    <col min="11" max="11" width="4.59765625" style="2" customWidth="1"/>
    <col min="12" max="12" width="6.19921875" style="2" customWidth="1"/>
    <col min="13" max="13" width="4.69921875" style="2" customWidth="1"/>
    <col min="14" max="14" width="9" style="2" customWidth="1"/>
    <col min="15" max="15" width="6.59765625" style="2" customWidth="1"/>
    <col min="16" max="16" width="5.8984375" style="2" customWidth="1"/>
    <col min="17" max="17" width="7.59765625" style="2" customWidth="1"/>
    <col min="18" max="18" width="11.199218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27"/>
      <c r="K1" s="127"/>
      <c r="L1" s="127"/>
      <c r="M1" s="127"/>
      <c r="N1" s="127"/>
      <c r="O1" s="127"/>
      <c r="P1" s="127"/>
      <c r="Q1" s="3"/>
      <c r="R1" s="3"/>
    </row>
    <row r="2" spans="1:17" ht="59.25" customHeight="1">
      <c r="A2" s="128" t="s">
        <v>147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"/>
    </row>
    <row r="3" spans="1:17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29" t="s">
        <v>138</v>
      </c>
      <c r="O3" s="129"/>
      <c r="P3" s="129"/>
      <c r="Q3" s="129"/>
    </row>
    <row r="4" spans="2:17" ht="17.25">
      <c r="B4" s="4"/>
      <c r="P4" s="2" t="s">
        <v>53</v>
      </c>
      <c r="Q4" s="8"/>
    </row>
    <row r="5" spans="1:17" ht="27.75" customHeight="1">
      <c r="A5" s="130" t="s">
        <v>20</v>
      </c>
      <c r="B5" s="131" t="s">
        <v>21</v>
      </c>
      <c r="C5" s="126" t="s">
        <v>42</v>
      </c>
      <c r="D5" s="124" t="s">
        <v>44</v>
      </c>
      <c r="E5" s="125" t="s">
        <v>45</v>
      </c>
      <c r="F5" s="124" t="s">
        <v>46</v>
      </c>
      <c r="G5" s="125" t="s">
        <v>45</v>
      </c>
      <c r="H5" s="124" t="s">
        <v>48</v>
      </c>
      <c r="I5" s="125" t="s">
        <v>45</v>
      </c>
      <c r="J5" s="126" t="s">
        <v>49</v>
      </c>
      <c r="K5" s="125" t="s">
        <v>45</v>
      </c>
      <c r="L5" s="126" t="s">
        <v>50</v>
      </c>
      <c r="M5" s="125" t="s">
        <v>45</v>
      </c>
      <c r="N5" s="124" t="s">
        <v>51</v>
      </c>
      <c r="O5" s="125" t="s">
        <v>45</v>
      </c>
      <c r="P5" s="126" t="s">
        <v>52</v>
      </c>
      <c r="Q5" s="125" t="s">
        <v>47</v>
      </c>
    </row>
    <row r="6" spans="1:17" ht="78" customHeight="1">
      <c r="A6" s="130"/>
      <c r="B6" s="131"/>
      <c r="C6" s="126"/>
      <c r="D6" s="124"/>
      <c r="E6" s="125"/>
      <c r="F6" s="124"/>
      <c r="G6" s="125"/>
      <c r="H6" s="124"/>
      <c r="I6" s="125"/>
      <c r="J6" s="126"/>
      <c r="K6" s="125"/>
      <c r="L6" s="126"/>
      <c r="M6" s="125"/>
      <c r="N6" s="124"/>
      <c r="O6" s="125"/>
      <c r="P6" s="126"/>
      <c r="Q6" s="125"/>
    </row>
    <row r="7" spans="1:17" ht="13.5" customHeight="1" hidden="1">
      <c r="A7" s="130"/>
      <c r="B7" s="131"/>
      <c r="C7" s="126"/>
      <c r="D7" s="124"/>
      <c r="E7" s="125"/>
      <c r="F7" s="124"/>
      <c r="G7" s="125"/>
      <c r="H7" s="124"/>
      <c r="I7" s="125"/>
      <c r="J7" s="126"/>
      <c r="K7" s="25"/>
      <c r="L7" s="126"/>
      <c r="M7" s="25"/>
      <c r="N7" s="124"/>
      <c r="O7" s="25"/>
      <c r="P7" s="126"/>
      <c r="Q7" s="25"/>
    </row>
    <row r="8" spans="1:18" s="6" customFormat="1" ht="14.25" customHeight="1" thickBot="1">
      <c r="A8" s="16">
        <v>1</v>
      </c>
      <c r="B8" s="16">
        <v>2</v>
      </c>
      <c r="C8" s="16">
        <v>3</v>
      </c>
      <c r="D8" s="16">
        <v>4</v>
      </c>
      <c r="E8" s="22">
        <v>5</v>
      </c>
      <c r="F8" s="16">
        <v>6</v>
      </c>
      <c r="G8" s="22">
        <v>7</v>
      </c>
      <c r="H8" s="16">
        <v>8</v>
      </c>
      <c r="I8" s="22">
        <v>9</v>
      </c>
      <c r="J8" s="16">
        <v>10</v>
      </c>
      <c r="K8" s="22">
        <v>11</v>
      </c>
      <c r="L8" s="16">
        <v>12</v>
      </c>
      <c r="M8" s="22">
        <v>13</v>
      </c>
      <c r="N8" s="16">
        <v>14</v>
      </c>
      <c r="O8" s="22">
        <v>15</v>
      </c>
      <c r="P8" s="20">
        <v>16</v>
      </c>
      <c r="Q8" s="22">
        <v>17</v>
      </c>
      <c r="R8" s="5"/>
    </row>
    <row r="9" spans="1:18" ht="49.5" customHeight="1">
      <c r="A9" s="48">
        <v>1</v>
      </c>
      <c r="B9" s="35" t="s">
        <v>77</v>
      </c>
      <c r="C9" s="50">
        <v>469349</v>
      </c>
      <c r="D9" s="18">
        <v>342985</v>
      </c>
      <c r="E9" s="27">
        <f aca="true" t="shared" si="0" ref="E9:E16">SUM(D9*100/C9)</f>
        <v>73.07675098913602</v>
      </c>
      <c r="F9" s="18">
        <v>45480</v>
      </c>
      <c r="G9" s="23">
        <f aca="true" t="shared" si="1" ref="G9:G16">SUM(F9*100/C9)</f>
        <v>9.690017449701608</v>
      </c>
      <c r="H9" s="18"/>
      <c r="I9" s="23">
        <f aca="true" t="shared" si="2" ref="I9:I14">SUM(H9*100/C9)</f>
        <v>0</v>
      </c>
      <c r="J9" s="50">
        <v>9740</v>
      </c>
      <c r="K9" s="23">
        <f aca="true" t="shared" si="3" ref="K9:K16">SUM(J9*100/C9)</f>
        <v>2.0752148188235195</v>
      </c>
      <c r="L9" s="18"/>
      <c r="M9" s="23"/>
      <c r="N9" s="18">
        <v>269479</v>
      </c>
      <c r="O9" s="23">
        <f aca="true" t="shared" si="4" ref="O9:O16">SUM(N9*100/C9)</f>
        <v>57.41548400017897</v>
      </c>
      <c r="P9" s="50">
        <v>186</v>
      </c>
      <c r="Q9" s="79">
        <v>0.87</v>
      </c>
      <c r="R9" s="21"/>
    </row>
    <row r="10" spans="1:18" s="15" customFormat="1" ht="70.5" customHeight="1" thickBot="1">
      <c r="A10" s="49">
        <v>2</v>
      </c>
      <c r="B10" s="35" t="s">
        <v>78</v>
      </c>
      <c r="C10" s="51">
        <v>510791</v>
      </c>
      <c r="D10" s="26">
        <v>439962</v>
      </c>
      <c r="E10" s="27">
        <f t="shared" si="0"/>
        <v>86.13346750432173</v>
      </c>
      <c r="F10" s="26">
        <v>64816</v>
      </c>
      <c r="G10" s="27">
        <f t="shared" si="1"/>
        <v>12.689338692341877</v>
      </c>
      <c r="H10" s="26"/>
      <c r="I10" s="27">
        <f t="shared" si="2"/>
        <v>0</v>
      </c>
      <c r="J10" s="50">
        <v>1141.5</v>
      </c>
      <c r="K10" s="27">
        <f t="shared" si="3"/>
        <v>0.22347692108905598</v>
      </c>
      <c r="L10" s="47"/>
      <c r="M10" s="27">
        <f>SUM(L10*100/C10)</f>
        <v>0</v>
      </c>
      <c r="N10" s="26">
        <v>391874</v>
      </c>
      <c r="O10" s="27">
        <f t="shared" si="4"/>
        <v>76.7190494742468</v>
      </c>
      <c r="P10" s="50">
        <v>234</v>
      </c>
      <c r="Q10" s="24">
        <v>0.33</v>
      </c>
      <c r="R10" s="43"/>
    </row>
    <row r="11" spans="1:18" ht="45.75" customHeight="1">
      <c r="A11" s="48">
        <v>3</v>
      </c>
      <c r="B11" s="35" t="s">
        <v>79</v>
      </c>
      <c r="C11" s="51">
        <v>479288</v>
      </c>
      <c r="D11" s="18">
        <v>370246</v>
      </c>
      <c r="E11" s="27">
        <f t="shared" si="0"/>
        <v>77.24916960157567</v>
      </c>
      <c r="F11" s="18">
        <v>52877</v>
      </c>
      <c r="G11" s="23">
        <f t="shared" si="1"/>
        <v>11.032406402830865</v>
      </c>
      <c r="H11" s="18"/>
      <c r="I11" s="23">
        <f t="shared" si="2"/>
        <v>0</v>
      </c>
      <c r="J11" s="50">
        <v>6950</v>
      </c>
      <c r="K11" s="23">
        <f t="shared" si="3"/>
        <v>1.4500676002737394</v>
      </c>
      <c r="L11" s="32"/>
      <c r="M11" s="23">
        <f>SUM(L11*100/C11)</f>
        <v>0</v>
      </c>
      <c r="N11" s="18">
        <v>352794</v>
      </c>
      <c r="O11" s="23">
        <f t="shared" si="4"/>
        <v>73.6079351037372</v>
      </c>
      <c r="P11" s="50">
        <v>242</v>
      </c>
      <c r="Q11" s="24">
        <v>1.82</v>
      </c>
      <c r="R11" s="7"/>
    </row>
    <row r="12" spans="1:18" ht="42.75" customHeight="1" thickBot="1">
      <c r="A12" s="49">
        <v>4</v>
      </c>
      <c r="B12" s="35" t="s">
        <v>80</v>
      </c>
      <c r="C12" s="50">
        <v>132402.6</v>
      </c>
      <c r="D12" s="18">
        <v>13506.6</v>
      </c>
      <c r="E12" s="27">
        <f t="shared" si="0"/>
        <v>10.201159191737926</v>
      </c>
      <c r="F12" s="18">
        <v>7297</v>
      </c>
      <c r="G12" s="23">
        <f t="shared" si="1"/>
        <v>5.511221078740145</v>
      </c>
      <c r="H12" s="18">
        <v>0</v>
      </c>
      <c r="I12" s="23">
        <f t="shared" si="2"/>
        <v>0</v>
      </c>
      <c r="J12" s="50">
        <v>729</v>
      </c>
      <c r="K12" s="23">
        <f t="shared" si="3"/>
        <v>0.5505934173498104</v>
      </c>
      <c r="L12" s="18">
        <v>0</v>
      </c>
      <c r="M12" s="23">
        <f>SUM(L12*100/C12)</f>
        <v>0</v>
      </c>
      <c r="N12" s="18">
        <v>109247</v>
      </c>
      <c r="O12" s="23">
        <f t="shared" si="4"/>
        <v>82.51121956819578</v>
      </c>
      <c r="P12" s="50">
        <v>92</v>
      </c>
      <c r="Q12" s="24">
        <v>0.42</v>
      </c>
      <c r="R12" s="7"/>
    </row>
    <row r="13" spans="1:18" ht="57" customHeight="1">
      <c r="A13" s="48">
        <v>5</v>
      </c>
      <c r="B13" s="35" t="s">
        <v>81</v>
      </c>
      <c r="C13" s="50">
        <v>218355</v>
      </c>
      <c r="D13" s="18">
        <v>185701</v>
      </c>
      <c r="E13" s="27">
        <f t="shared" si="0"/>
        <v>85.04545350461404</v>
      </c>
      <c r="F13" s="18">
        <v>13815</v>
      </c>
      <c r="G13" s="23">
        <f t="shared" si="1"/>
        <v>6.32685306038332</v>
      </c>
      <c r="H13" s="18">
        <v>685</v>
      </c>
      <c r="I13" s="23">
        <f>SUM(H13*100/C13)</f>
        <v>0.31370932655538</v>
      </c>
      <c r="J13" s="50">
        <v>3173</v>
      </c>
      <c r="K13" s="23">
        <f t="shared" si="3"/>
        <v>1.4531382381901032</v>
      </c>
      <c r="L13" s="32"/>
      <c r="M13" s="23"/>
      <c r="N13" s="18">
        <v>163961</v>
      </c>
      <c r="O13" s="23">
        <f t="shared" si="4"/>
        <v>75.08918962240388</v>
      </c>
      <c r="P13" s="50">
        <v>120</v>
      </c>
      <c r="Q13" s="24">
        <v>2.04</v>
      </c>
      <c r="R13" s="7"/>
    </row>
    <row r="14" spans="1:23" s="9" customFormat="1" ht="63" customHeight="1" thickBot="1">
      <c r="A14" s="49">
        <v>6</v>
      </c>
      <c r="B14" s="35" t="s">
        <v>82</v>
      </c>
      <c r="C14" s="51">
        <v>192348</v>
      </c>
      <c r="D14" s="18">
        <v>155100</v>
      </c>
      <c r="E14" s="27">
        <f t="shared" si="0"/>
        <v>80.63509888327407</v>
      </c>
      <c r="F14" s="18">
        <v>13666</v>
      </c>
      <c r="G14" s="23">
        <f t="shared" si="1"/>
        <v>7.1048308274585645</v>
      </c>
      <c r="H14" s="18"/>
      <c r="I14" s="23">
        <f t="shared" si="2"/>
        <v>0</v>
      </c>
      <c r="J14" s="50">
        <v>1344</v>
      </c>
      <c r="K14" s="23">
        <f t="shared" si="3"/>
        <v>0.6987335454488739</v>
      </c>
      <c r="L14" s="18"/>
      <c r="M14" s="23"/>
      <c r="N14" s="18">
        <v>143341</v>
      </c>
      <c r="O14" s="23">
        <f t="shared" si="4"/>
        <v>74.52170025162727</v>
      </c>
      <c r="P14" s="50">
        <v>95</v>
      </c>
      <c r="Q14" s="24">
        <v>2.57</v>
      </c>
      <c r="R14" s="54"/>
      <c r="S14" s="2"/>
      <c r="T14" s="2"/>
      <c r="U14" s="2"/>
      <c r="V14" s="2"/>
      <c r="W14" s="2"/>
    </row>
    <row r="15" spans="1:23" s="9" customFormat="1" ht="30" customHeight="1">
      <c r="A15" s="48">
        <v>7</v>
      </c>
      <c r="B15" s="35" t="s">
        <v>83</v>
      </c>
      <c r="C15" s="50">
        <v>148299</v>
      </c>
      <c r="D15" s="18">
        <v>135118</v>
      </c>
      <c r="E15" s="27">
        <f t="shared" si="0"/>
        <v>91.11187533294223</v>
      </c>
      <c r="F15" s="18">
        <v>13181</v>
      </c>
      <c r="G15" s="23">
        <f t="shared" si="1"/>
        <v>8.888124667057768</v>
      </c>
      <c r="H15" s="18"/>
      <c r="I15" s="23"/>
      <c r="J15" s="50">
        <v>92</v>
      </c>
      <c r="K15" s="23">
        <f t="shared" si="3"/>
        <v>0.06203683099683747</v>
      </c>
      <c r="L15" s="18"/>
      <c r="M15" s="23"/>
      <c r="N15" s="18">
        <v>127384</v>
      </c>
      <c r="O15" s="23">
        <f t="shared" si="4"/>
        <v>85.89673564892549</v>
      </c>
      <c r="P15" s="50">
        <v>97</v>
      </c>
      <c r="Q15" s="24">
        <v>0.2</v>
      </c>
      <c r="R15" s="7"/>
      <c r="S15" s="2"/>
      <c r="T15" s="2"/>
      <c r="U15" s="2"/>
      <c r="V15" s="2"/>
      <c r="W15" s="2"/>
    </row>
    <row r="16" spans="1:23" s="9" customFormat="1" ht="30" customHeight="1">
      <c r="A16" s="49">
        <v>8</v>
      </c>
      <c r="B16" s="35" t="s">
        <v>84</v>
      </c>
      <c r="C16" s="50">
        <v>199412</v>
      </c>
      <c r="D16" s="18">
        <v>189141</v>
      </c>
      <c r="E16" s="27">
        <f t="shared" si="0"/>
        <v>94.84935710990311</v>
      </c>
      <c r="F16" s="18">
        <v>10271</v>
      </c>
      <c r="G16" s="23">
        <f t="shared" si="1"/>
        <v>5.150642890096885</v>
      </c>
      <c r="H16" s="18"/>
      <c r="I16" s="23"/>
      <c r="J16" s="50">
        <v>3490</v>
      </c>
      <c r="K16" s="23">
        <f t="shared" si="3"/>
        <v>1.7501454275570176</v>
      </c>
      <c r="L16" s="18"/>
      <c r="M16" s="23"/>
      <c r="N16" s="18">
        <v>167037</v>
      </c>
      <c r="O16" s="23">
        <f t="shared" si="4"/>
        <v>83.7647684191523</v>
      </c>
      <c r="P16" s="50">
        <v>87</v>
      </c>
      <c r="Q16" s="24">
        <v>5.21</v>
      </c>
      <c r="R16" s="7"/>
      <c r="S16" s="2"/>
      <c r="T16" s="2"/>
      <c r="U16" s="2"/>
      <c r="V16" s="2"/>
      <c r="W16" s="2"/>
    </row>
    <row r="17" spans="1:18" ht="29.25" customHeight="1">
      <c r="A17" s="17"/>
      <c r="B17" s="39" t="s">
        <v>22</v>
      </c>
      <c r="C17" s="40">
        <f>SUM(C9:C16)</f>
        <v>2350244.6</v>
      </c>
      <c r="D17" s="40">
        <f>SUM(D9:D16)</f>
        <v>1831759.6</v>
      </c>
      <c r="E17" s="27">
        <f>SUM(D17*100/C17)</f>
        <v>77.93910472127028</v>
      </c>
      <c r="F17" s="40">
        <f>SUM(F9:F16)</f>
        <v>221403</v>
      </c>
      <c r="G17" s="23">
        <f>SUM(F17*100/C17)</f>
        <v>9.42042372951309</v>
      </c>
      <c r="H17" s="40">
        <f>SUM(H9:H16)</f>
        <v>685</v>
      </c>
      <c r="I17" s="83">
        <f>SUM(H17*100/C17)</f>
        <v>0.029145902515848775</v>
      </c>
      <c r="J17" s="40">
        <f>SUM(J9:J16)</f>
        <v>26659.5</v>
      </c>
      <c r="K17" s="23">
        <f>SUM(J17*100/C17)</f>
        <v>1.1343287417828765</v>
      </c>
      <c r="L17" s="40"/>
      <c r="M17" s="23">
        <f>SUM(L17*100/C17)</f>
        <v>0</v>
      </c>
      <c r="N17" s="40">
        <f>SUM(N9:N16)</f>
        <v>1725117</v>
      </c>
      <c r="O17" s="23">
        <f>SUM(N17*100/C17)</f>
        <v>73.40159402982991</v>
      </c>
      <c r="P17" s="42">
        <f>SUM(P9:P16)</f>
        <v>1153</v>
      </c>
      <c r="Q17" s="93">
        <v>2.074</v>
      </c>
      <c r="R17" s="10"/>
    </row>
    <row r="19" spans="2:17" s="11" customFormat="1" ht="16.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2:17" ht="17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2:17" ht="17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</sheetData>
  <sheetProtection/>
  <mergeCells count="20"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</mergeCells>
  <printOptions/>
  <pageMargins left="0.2" right="0.2" top="0.3" bottom="0.2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4">
      <selection activeCell="I30" sqref="I30"/>
    </sheetView>
  </sheetViews>
  <sheetFormatPr defaultColWidth="8.796875" defaultRowHeight="15"/>
  <cols>
    <col min="1" max="1" width="3.8984375" style="2" customWidth="1"/>
    <col min="2" max="2" width="23.3984375" style="2" customWidth="1"/>
    <col min="3" max="3" width="9.5" style="2" customWidth="1"/>
    <col min="4" max="4" width="9.3984375" style="2" customWidth="1"/>
    <col min="5" max="5" width="5.5" style="2" customWidth="1"/>
    <col min="6" max="6" width="8.69921875" style="2" customWidth="1"/>
    <col min="7" max="7" width="7.19921875" style="2" customWidth="1"/>
    <col min="8" max="8" width="7.59765625" style="2" customWidth="1"/>
    <col min="9" max="9" width="5" style="2" customWidth="1"/>
    <col min="10" max="10" width="7.5" style="2" customWidth="1"/>
    <col min="11" max="11" width="5.3984375" style="2" customWidth="1"/>
    <col min="12" max="12" width="7.69921875" style="2" customWidth="1"/>
    <col min="13" max="13" width="7.19921875" style="2" customWidth="1"/>
    <col min="14" max="14" width="9.3984375" style="2" customWidth="1"/>
    <col min="15" max="15" width="5.59765625" style="2" customWidth="1"/>
    <col min="16" max="16" width="5.8984375" style="2" customWidth="1"/>
    <col min="17" max="17" width="6" style="2" customWidth="1"/>
    <col min="18" max="18" width="9.89843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27"/>
      <c r="K1" s="127"/>
      <c r="L1" s="127"/>
      <c r="M1" s="127"/>
      <c r="N1" s="127"/>
      <c r="O1" s="127"/>
      <c r="P1" s="127"/>
      <c r="Q1" s="3"/>
      <c r="R1" s="3"/>
    </row>
    <row r="2" spans="1:17" ht="59.25" customHeight="1">
      <c r="A2" s="128" t="s">
        <v>144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"/>
    </row>
    <row r="3" spans="1:17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29" t="s">
        <v>138</v>
      </c>
      <c r="O3" s="129"/>
      <c r="P3" s="129"/>
      <c r="Q3" s="129"/>
    </row>
    <row r="4" spans="2:17" ht="17.25">
      <c r="B4" s="4"/>
      <c r="P4" s="2" t="s">
        <v>53</v>
      </c>
      <c r="Q4" s="8"/>
    </row>
    <row r="5" spans="1:17" ht="27.75" customHeight="1">
      <c r="A5" s="130" t="s">
        <v>20</v>
      </c>
      <c r="B5" s="131" t="s">
        <v>21</v>
      </c>
      <c r="C5" s="126" t="s">
        <v>42</v>
      </c>
      <c r="D5" s="124" t="s">
        <v>44</v>
      </c>
      <c r="E5" s="125" t="s">
        <v>45</v>
      </c>
      <c r="F5" s="124" t="s">
        <v>46</v>
      </c>
      <c r="G5" s="125" t="s">
        <v>45</v>
      </c>
      <c r="H5" s="124" t="s">
        <v>48</v>
      </c>
      <c r="I5" s="125" t="s">
        <v>45</v>
      </c>
      <c r="J5" s="126" t="s">
        <v>49</v>
      </c>
      <c r="K5" s="125" t="s">
        <v>45</v>
      </c>
      <c r="L5" s="126" t="s">
        <v>50</v>
      </c>
      <c r="M5" s="125" t="s">
        <v>45</v>
      </c>
      <c r="N5" s="124" t="s">
        <v>51</v>
      </c>
      <c r="O5" s="125" t="s">
        <v>45</v>
      </c>
      <c r="P5" s="126" t="s">
        <v>52</v>
      </c>
      <c r="Q5" s="125" t="s">
        <v>47</v>
      </c>
    </row>
    <row r="6" spans="1:17" ht="78" customHeight="1">
      <c r="A6" s="130"/>
      <c r="B6" s="131"/>
      <c r="C6" s="126"/>
      <c r="D6" s="124"/>
      <c r="E6" s="125"/>
      <c r="F6" s="124"/>
      <c r="G6" s="125"/>
      <c r="H6" s="124"/>
      <c r="I6" s="125"/>
      <c r="J6" s="126"/>
      <c r="K6" s="125"/>
      <c r="L6" s="126"/>
      <c r="M6" s="125"/>
      <c r="N6" s="124"/>
      <c r="O6" s="125"/>
      <c r="P6" s="126"/>
      <c r="Q6" s="125"/>
    </row>
    <row r="7" spans="1:17" ht="13.5" customHeight="1" hidden="1">
      <c r="A7" s="130"/>
      <c r="B7" s="131"/>
      <c r="C7" s="126"/>
      <c r="D7" s="124"/>
      <c r="E7" s="125"/>
      <c r="F7" s="124"/>
      <c r="G7" s="125"/>
      <c r="H7" s="124"/>
      <c r="I7" s="125"/>
      <c r="J7" s="126"/>
      <c r="K7" s="25"/>
      <c r="L7" s="126"/>
      <c r="M7" s="25"/>
      <c r="N7" s="124"/>
      <c r="O7" s="25"/>
      <c r="P7" s="126"/>
      <c r="Q7" s="25"/>
    </row>
    <row r="8" spans="1:18" s="6" customFormat="1" ht="14.25" customHeight="1">
      <c r="A8" s="16">
        <v>1</v>
      </c>
      <c r="B8" s="16">
        <v>2</v>
      </c>
      <c r="C8" s="16">
        <v>3</v>
      </c>
      <c r="D8" s="16">
        <v>4</v>
      </c>
      <c r="E8" s="22">
        <v>5</v>
      </c>
      <c r="F8" s="16">
        <v>6</v>
      </c>
      <c r="G8" s="22">
        <v>7</v>
      </c>
      <c r="H8" s="16">
        <v>8</v>
      </c>
      <c r="I8" s="22">
        <v>9</v>
      </c>
      <c r="J8" s="16">
        <v>10</v>
      </c>
      <c r="K8" s="22">
        <v>11</v>
      </c>
      <c r="L8" s="16">
        <v>12</v>
      </c>
      <c r="M8" s="22">
        <v>13</v>
      </c>
      <c r="N8" s="16">
        <v>14</v>
      </c>
      <c r="O8" s="22">
        <v>15</v>
      </c>
      <c r="P8" s="20">
        <v>16</v>
      </c>
      <c r="Q8" s="22">
        <v>17</v>
      </c>
      <c r="R8" s="5"/>
    </row>
    <row r="9" spans="1:18" ht="30" customHeight="1">
      <c r="A9" s="17" t="s">
        <v>0</v>
      </c>
      <c r="B9" s="1" t="s">
        <v>43</v>
      </c>
      <c r="C9" s="26">
        <v>1498368</v>
      </c>
      <c r="D9" s="18">
        <v>681711</v>
      </c>
      <c r="E9" s="27">
        <f>SUM(D9*100/C9)</f>
        <v>45.496900627883136</v>
      </c>
      <c r="F9" s="18">
        <v>338713</v>
      </c>
      <c r="G9" s="23">
        <f aca="true" t="shared" si="0" ref="G9:G25">SUM(F9*100/C9)</f>
        <v>22.60546140867931</v>
      </c>
      <c r="H9" s="18">
        <v>23587</v>
      </c>
      <c r="I9" s="23">
        <f>SUM(H9*100/C9)</f>
        <v>1.5741793738253886</v>
      </c>
      <c r="J9" s="18">
        <v>0</v>
      </c>
      <c r="K9" s="23">
        <f>SUM(J9*100/C9)</f>
        <v>0</v>
      </c>
      <c r="L9" s="18">
        <v>70465</v>
      </c>
      <c r="M9" s="23">
        <f>SUM(L9*100/C9)</f>
        <v>4.702783294891509</v>
      </c>
      <c r="N9" s="18">
        <v>676502</v>
      </c>
      <c r="O9" s="23">
        <f aca="true" t="shared" si="1" ref="O9:O28">SUM(N9*100/C9)</f>
        <v>45.149255723560564</v>
      </c>
      <c r="P9" s="19">
        <v>399</v>
      </c>
      <c r="Q9" s="108">
        <v>0.246</v>
      </c>
      <c r="R9" s="21"/>
    </row>
    <row r="10" spans="1:18" ht="47.25" customHeight="1">
      <c r="A10" s="17" t="s">
        <v>1</v>
      </c>
      <c r="B10" s="1" t="s">
        <v>23</v>
      </c>
      <c r="C10" s="26">
        <v>178384</v>
      </c>
      <c r="D10" s="18">
        <v>159687</v>
      </c>
      <c r="E10" s="27">
        <f>SUM(D10*100/C10)</f>
        <v>89.51867880527402</v>
      </c>
      <c r="F10" s="18">
        <v>1903</v>
      </c>
      <c r="G10" s="23">
        <f t="shared" si="0"/>
        <v>1.0667997129787425</v>
      </c>
      <c r="H10" s="18"/>
      <c r="I10" s="23">
        <f aca="true" t="shared" si="2" ref="I10:I28">SUM(H10*100/C10)</f>
        <v>0</v>
      </c>
      <c r="J10" s="18">
        <v>1265</v>
      </c>
      <c r="K10" s="23">
        <f>SUM(J10*100/C10)</f>
        <v>0.7091443178760427</v>
      </c>
      <c r="L10" s="18"/>
      <c r="M10" s="23"/>
      <c r="N10" s="18">
        <v>142442</v>
      </c>
      <c r="O10" s="23">
        <f t="shared" si="1"/>
        <v>79.85133195802314</v>
      </c>
      <c r="P10" s="19">
        <v>100</v>
      </c>
      <c r="Q10" s="108">
        <v>1.199</v>
      </c>
      <c r="R10" s="7"/>
    </row>
    <row r="11" spans="1:18" ht="30" customHeight="1">
      <c r="A11" s="17" t="s">
        <v>2</v>
      </c>
      <c r="B11" s="1" t="s">
        <v>24</v>
      </c>
      <c r="C11" s="26">
        <v>135152</v>
      </c>
      <c r="D11" s="18">
        <v>120945</v>
      </c>
      <c r="E11" s="27">
        <f>SUM(D11*100/C11)</f>
        <v>89.48813188114123</v>
      </c>
      <c r="F11" s="18">
        <v>5530</v>
      </c>
      <c r="G11" s="23">
        <f t="shared" si="0"/>
        <v>4.091689357168225</v>
      </c>
      <c r="H11" s="18">
        <v>604</v>
      </c>
      <c r="I11" s="23">
        <f>SUM(H11*100/C11)</f>
        <v>0.4469042263525512</v>
      </c>
      <c r="J11" s="18">
        <v>0</v>
      </c>
      <c r="K11" s="23">
        <f>SUM(J11*100/C11)</f>
        <v>0</v>
      </c>
      <c r="L11" s="18">
        <v>8463</v>
      </c>
      <c r="M11" s="23">
        <f>SUM(L11*100/C11)</f>
        <v>6.261838522552385</v>
      </c>
      <c r="N11" s="18">
        <v>323103</v>
      </c>
      <c r="O11" s="23">
        <f t="shared" si="1"/>
        <v>239.0663845152125</v>
      </c>
      <c r="P11" s="19">
        <v>93</v>
      </c>
      <c r="Q11" s="108">
        <v>0.555</v>
      </c>
      <c r="R11" s="7"/>
    </row>
    <row r="12" spans="1:18" ht="45" customHeight="1">
      <c r="A12" s="17" t="s">
        <v>3</v>
      </c>
      <c r="B12" s="1" t="s">
        <v>41</v>
      </c>
      <c r="C12" s="26">
        <v>513528</v>
      </c>
      <c r="D12" s="18">
        <v>378985</v>
      </c>
      <c r="E12" s="27">
        <f>SUM(D12*100/C12)</f>
        <v>73.80026016108177</v>
      </c>
      <c r="F12" s="18">
        <v>82091</v>
      </c>
      <c r="G12" s="23">
        <f t="shared" si="0"/>
        <v>15.985691140502563</v>
      </c>
      <c r="H12" s="18">
        <v>780</v>
      </c>
      <c r="I12" s="23">
        <f>SUM(H12*100/C12)</f>
        <v>0.1518904519325139</v>
      </c>
      <c r="J12" s="18">
        <v>2618</v>
      </c>
      <c r="K12" s="23">
        <f>SUM(J12*100/C12)</f>
        <v>0.5098066707170787</v>
      </c>
      <c r="L12" s="18"/>
      <c r="M12" s="23"/>
      <c r="N12" s="18">
        <v>149711.4</v>
      </c>
      <c r="O12" s="23">
        <f t="shared" si="1"/>
        <v>29.15350282749918</v>
      </c>
      <c r="P12" s="19">
        <v>220</v>
      </c>
      <c r="Q12" s="108">
        <v>0.793</v>
      </c>
      <c r="R12" s="7"/>
    </row>
    <row r="13" spans="1:23" s="9" customFormat="1" ht="30" customHeight="1">
      <c r="A13" s="17" t="s">
        <v>4</v>
      </c>
      <c r="B13" s="1" t="s">
        <v>25</v>
      </c>
      <c r="C13" s="26">
        <v>116436</v>
      </c>
      <c r="D13" s="18">
        <v>80791</v>
      </c>
      <c r="E13" s="27">
        <f>SUM(D13*100/C13)</f>
        <v>69.3866158232849</v>
      </c>
      <c r="F13" s="18">
        <v>13082</v>
      </c>
      <c r="G13" s="23">
        <f t="shared" si="0"/>
        <v>11.235356762513312</v>
      </c>
      <c r="H13" s="18">
        <v>0</v>
      </c>
      <c r="I13" s="23">
        <f>SUM(H13*100/C13)</f>
        <v>0</v>
      </c>
      <c r="J13" s="18">
        <v>536</v>
      </c>
      <c r="K13" s="23">
        <f>SUM(J13*100/C13)</f>
        <v>0.46033872685423755</v>
      </c>
      <c r="L13" s="18"/>
      <c r="M13" s="23"/>
      <c r="N13" s="18">
        <v>71005</v>
      </c>
      <c r="O13" s="23">
        <f t="shared" si="1"/>
        <v>60.98199869456182</v>
      </c>
      <c r="P13" s="19">
        <v>59</v>
      </c>
      <c r="Q13" s="108">
        <v>0.761</v>
      </c>
      <c r="R13" s="7"/>
      <c r="S13" s="2"/>
      <c r="T13" s="2"/>
      <c r="U13" s="2"/>
      <c r="V13" s="2"/>
      <c r="W13" s="2"/>
    </row>
    <row r="14" spans="1:20" ht="30" customHeight="1">
      <c r="A14" s="17" t="s">
        <v>5</v>
      </c>
      <c r="B14" s="1" t="s">
        <v>26</v>
      </c>
      <c r="C14" s="26">
        <v>163612.9</v>
      </c>
      <c r="D14" s="18">
        <v>127640.8</v>
      </c>
      <c r="E14" s="27">
        <f aca="true" t="shared" si="3" ref="E14:E25">SUM(D14*100/C14)</f>
        <v>78.01389743718252</v>
      </c>
      <c r="F14" s="18">
        <v>3342</v>
      </c>
      <c r="G14" s="23">
        <f t="shared" si="0"/>
        <v>2.0426262232378987</v>
      </c>
      <c r="H14" s="18"/>
      <c r="I14" s="23">
        <f t="shared" si="2"/>
        <v>0</v>
      </c>
      <c r="J14" s="18">
        <v>340</v>
      </c>
      <c r="K14" s="23">
        <f aca="true" t="shared" si="4" ref="K14:K28">SUM(J14*100/C14)</f>
        <v>0.2078075750750705</v>
      </c>
      <c r="L14" s="18"/>
      <c r="M14" s="23"/>
      <c r="N14" s="18">
        <v>97558.5</v>
      </c>
      <c r="O14" s="23">
        <f t="shared" si="1"/>
        <v>59.62763327341548</v>
      </c>
      <c r="P14" s="19">
        <v>79</v>
      </c>
      <c r="Q14" s="108">
        <v>1.01</v>
      </c>
      <c r="R14" s="7"/>
      <c r="T14" s="15"/>
    </row>
    <row r="15" spans="1:18" ht="30" customHeight="1">
      <c r="A15" s="17" t="s">
        <v>6</v>
      </c>
      <c r="B15" s="1" t="s">
        <v>27</v>
      </c>
      <c r="C15" s="26">
        <v>112217.7</v>
      </c>
      <c r="D15" s="18">
        <v>91532.5</v>
      </c>
      <c r="E15" s="27">
        <f t="shared" si="3"/>
        <v>81.56690076520906</v>
      </c>
      <c r="F15" s="18">
        <v>3338.5</v>
      </c>
      <c r="G15" s="23">
        <f t="shared" si="0"/>
        <v>2.975020874603561</v>
      </c>
      <c r="H15" s="18"/>
      <c r="I15" s="23">
        <f t="shared" si="2"/>
        <v>0</v>
      </c>
      <c r="J15" s="18">
        <v>758.8</v>
      </c>
      <c r="K15" s="23">
        <f t="shared" si="4"/>
        <v>0.6761856641153757</v>
      </c>
      <c r="L15" s="18"/>
      <c r="M15" s="23"/>
      <c r="N15" s="18">
        <v>75774.8</v>
      </c>
      <c r="O15" s="23">
        <f t="shared" si="1"/>
        <v>67.52482005958062</v>
      </c>
      <c r="P15" s="19">
        <v>65</v>
      </c>
      <c r="Q15" s="108">
        <v>2.992</v>
      </c>
      <c r="R15" s="7"/>
    </row>
    <row r="16" spans="1:18" ht="30" customHeight="1">
      <c r="A16" s="17" t="s">
        <v>7</v>
      </c>
      <c r="B16" s="1" t="s">
        <v>28</v>
      </c>
      <c r="C16" s="26">
        <v>243989</v>
      </c>
      <c r="D16" s="18">
        <v>164565</v>
      </c>
      <c r="E16" s="27">
        <f t="shared" si="3"/>
        <v>67.4477128067249</v>
      </c>
      <c r="F16" s="18">
        <v>6072</v>
      </c>
      <c r="G16" s="23">
        <f t="shared" si="0"/>
        <v>2.488636782805782</v>
      </c>
      <c r="H16" s="18"/>
      <c r="I16" s="23">
        <f t="shared" si="2"/>
        <v>0</v>
      </c>
      <c r="J16" s="18">
        <v>2398</v>
      </c>
      <c r="K16" s="23">
        <f t="shared" si="4"/>
        <v>0.9828311932095299</v>
      </c>
      <c r="L16" s="18">
        <v>0</v>
      </c>
      <c r="M16" s="23">
        <f>SUM(L16*100/C16)</f>
        <v>0</v>
      </c>
      <c r="N16" s="18">
        <v>151379</v>
      </c>
      <c r="O16" s="23">
        <f t="shared" si="1"/>
        <v>62.04337080770035</v>
      </c>
      <c r="P16" s="19">
        <v>128</v>
      </c>
      <c r="Q16" s="108">
        <v>0.588</v>
      </c>
      <c r="R16" s="7"/>
    </row>
    <row r="17" spans="1:18" ht="45.75" customHeight="1">
      <c r="A17" s="17" t="s">
        <v>8</v>
      </c>
      <c r="B17" s="1" t="s">
        <v>34</v>
      </c>
      <c r="C17" s="26">
        <v>163173</v>
      </c>
      <c r="D17" s="18">
        <v>119540</v>
      </c>
      <c r="E17" s="27">
        <f t="shared" si="3"/>
        <v>73.25966918546574</v>
      </c>
      <c r="F17" s="18">
        <v>7797</v>
      </c>
      <c r="G17" s="23">
        <f t="shared" si="0"/>
        <v>4.778364067584711</v>
      </c>
      <c r="H17" s="18"/>
      <c r="I17" s="23">
        <f t="shared" si="2"/>
        <v>0</v>
      </c>
      <c r="J17" s="18">
        <v>451</v>
      </c>
      <c r="K17" s="96">
        <f t="shared" si="4"/>
        <v>0.27639376612552324</v>
      </c>
      <c r="L17" s="18"/>
      <c r="M17" s="23"/>
      <c r="N17" s="18">
        <v>103303</v>
      </c>
      <c r="O17" s="23">
        <f t="shared" si="1"/>
        <v>63.30888075845881</v>
      </c>
      <c r="P17" s="19">
        <v>97</v>
      </c>
      <c r="Q17" s="109">
        <v>0.548</v>
      </c>
      <c r="R17" s="7"/>
    </row>
    <row r="18" spans="1:18" ht="30" customHeight="1">
      <c r="A18" s="17" t="s">
        <v>9</v>
      </c>
      <c r="B18" s="1" t="s">
        <v>29</v>
      </c>
      <c r="C18" s="26">
        <v>212045</v>
      </c>
      <c r="D18" s="26">
        <v>178491</v>
      </c>
      <c r="E18" s="27">
        <f t="shared" si="3"/>
        <v>84.17600037727841</v>
      </c>
      <c r="F18" s="26">
        <v>947.9</v>
      </c>
      <c r="G18" s="27">
        <f t="shared" si="0"/>
        <v>0.44702775354288005</v>
      </c>
      <c r="H18" s="26"/>
      <c r="I18" s="27">
        <f t="shared" si="2"/>
        <v>0</v>
      </c>
      <c r="J18" s="26">
        <v>2560</v>
      </c>
      <c r="K18" s="27">
        <f t="shared" si="4"/>
        <v>1.20729090523238</v>
      </c>
      <c r="L18" s="26"/>
      <c r="M18" s="27"/>
      <c r="N18" s="26">
        <v>134072</v>
      </c>
      <c r="O18" s="27">
        <f t="shared" si="1"/>
        <v>63.228088377467046</v>
      </c>
      <c r="P18" s="110">
        <v>99</v>
      </c>
      <c r="Q18" s="108">
        <v>2.163</v>
      </c>
      <c r="R18" s="7"/>
    </row>
    <row r="19" spans="1:18" s="15" customFormat="1" ht="30" customHeight="1">
      <c r="A19" s="17" t="s">
        <v>10</v>
      </c>
      <c r="B19" s="1" t="s">
        <v>35</v>
      </c>
      <c r="C19" s="26">
        <v>219886.6</v>
      </c>
      <c r="D19" s="26">
        <v>174991.7</v>
      </c>
      <c r="E19" s="27">
        <f t="shared" si="3"/>
        <v>79.58270308422614</v>
      </c>
      <c r="F19" s="26">
        <v>7901.1</v>
      </c>
      <c r="G19" s="27">
        <f t="shared" si="0"/>
        <v>3.5932612537553448</v>
      </c>
      <c r="H19" s="26"/>
      <c r="I19" s="27">
        <f t="shared" si="2"/>
        <v>0</v>
      </c>
      <c r="J19" s="26">
        <v>2185.2</v>
      </c>
      <c r="K19" s="27">
        <f t="shared" si="4"/>
        <v>0.9937849782569741</v>
      </c>
      <c r="L19" s="26"/>
      <c r="M19" s="27">
        <f>SUM(L19*100/C19)</f>
        <v>0</v>
      </c>
      <c r="N19" s="26">
        <v>151581.8</v>
      </c>
      <c r="O19" s="27">
        <f t="shared" si="1"/>
        <v>68.9363517376684</v>
      </c>
      <c r="P19" s="110">
        <v>98</v>
      </c>
      <c r="Q19" s="108">
        <v>1.206</v>
      </c>
      <c r="R19" s="43"/>
    </row>
    <row r="20" spans="1:18" ht="30" customHeight="1">
      <c r="A20" s="17" t="s">
        <v>11</v>
      </c>
      <c r="B20" s="1" t="s">
        <v>39</v>
      </c>
      <c r="C20" s="26">
        <v>136600</v>
      </c>
      <c r="D20" s="26">
        <v>106120</v>
      </c>
      <c r="E20" s="27">
        <f t="shared" si="3"/>
        <v>77.68667642752563</v>
      </c>
      <c r="F20" s="26">
        <v>4380</v>
      </c>
      <c r="G20" s="27">
        <f t="shared" si="0"/>
        <v>3.206442166910688</v>
      </c>
      <c r="H20" s="26"/>
      <c r="I20" s="27">
        <f t="shared" si="2"/>
        <v>0</v>
      </c>
      <c r="J20" s="26">
        <v>5342</v>
      </c>
      <c r="K20" s="27">
        <f t="shared" si="4"/>
        <v>3.910688140556369</v>
      </c>
      <c r="L20" s="26"/>
      <c r="M20" s="27"/>
      <c r="N20" s="26">
        <v>77851</v>
      </c>
      <c r="O20" s="27">
        <f t="shared" si="1"/>
        <v>56.99194729136164</v>
      </c>
      <c r="P20" s="110">
        <v>83</v>
      </c>
      <c r="Q20" s="108">
        <v>3.643</v>
      </c>
      <c r="R20" s="7"/>
    </row>
    <row r="21" spans="1:18" ht="30" customHeight="1">
      <c r="A21" s="17" t="s">
        <v>12</v>
      </c>
      <c r="B21" s="1" t="s">
        <v>30</v>
      </c>
      <c r="C21" s="26">
        <v>42187.1</v>
      </c>
      <c r="D21" s="26">
        <v>17858</v>
      </c>
      <c r="E21" s="27">
        <f t="shared" si="3"/>
        <v>42.33047542969297</v>
      </c>
      <c r="F21" s="26">
        <v>10815.7</v>
      </c>
      <c r="G21" s="27">
        <f t="shared" si="0"/>
        <v>25.63745789589709</v>
      </c>
      <c r="H21" s="26"/>
      <c r="I21" s="27">
        <f t="shared" si="2"/>
        <v>0</v>
      </c>
      <c r="J21" s="26">
        <v>325.4</v>
      </c>
      <c r="K21" s="27">
        <f t="shared" si="4"/>
        <v>0.7713258318301092</v>
      </c>
      <c r="L21" s="26"/>
      <c r="M21" s="27"/>
      <c r="N21" s="26">
        <v>16665.5</v>
      </c>
      <c r="O21" s="27">
        <f t="shared" si="1"/>
        <v>39.503781961784526</v>
      </c>
      <c r="P21" s="110">
        <v>17</v>
      </c>
      <c r="Q21" s="108">
        <v>1.311</v>
      </c>
      <c r="R21" s="7"/>
    </row>
    <row r="22" spans="1:18" ht="30" customHeight="1">
      <c r="A22" s="17" t="s">
        <v>13</v>
      </c>
      <c r="B22" s="1" t="s">
        <v>36</v>
      </c>
      <c r="C22" s="26">
        <v>46070</v>
      </c>
      <c r="D22" s="26"/>
      <c r="E22" s="27">
        <f t="shared" si="3"/>
        <v>0</v>
      </c>
      <c r="F22" s="26">
        <v>41781</v>
      </c>
      <c r="G22" s="27">
        <f t="shared" si="0"/>
        <v>90.69025396136314</v>
      </c>
      <c r="H22" s="26">
        <v>0</v>
      </c>
      <c r="I22" s="27">
        <f>SUM(H22*100/C22)</f>
        <v>0</v>
      </c>
      <c r="J22" s="26">
        <v>777.1</v>
      </c>
      <c r="K22" s="27">
        <f t="shared" si="4"/>
        <v>1.6867809854569134</v>
      </c>
      <c r="L22" s="26"/>
      <c r="M22" s="27"/>
      <c r="N22" s="26">
        <v>30725</v>
      </c>
      <c r="O22" s="27">
        <f t="shared" si="1"/>
        <v>66.69199044931626</v>
      </c>
      <c r="P22" s="110">
        <v>24</v>
      </c>
      <c r="Q22" s="108">
        <v>0.256</v>
      </c>
      <c r="R22" s="7"/>
    </row>
    <row r="23" spans="1:18" ht="30" customHeight="1">
      <c r="A23" s="17" t="s">
        <v>14</v>
      </c>
      <c r="B23" s="1" t="s">
        <v>37</v>
      </c>
      <c r="C23" s="26">
        <v>185770</v>
      </c>
      <c r="D23" s="26">
        <v>175692</v>
      </c>
      <c r="E23" s="27">
        <f t="shared" si="3"/>
        <v>94.5750121117511</v>
      </c>
      <c r="F23" s="26">
        <v>8428</v>
      </c>
      <c r="G23" s="27">
        <f t="shared" si="0"/>
        <v>4.536792808311353</v>
      </c>
      <c r="H23" s="26"/>
      <c r="I23" s="27">
        <f t="shared" si="2"/>
        <v>0</v>
      </c>
      <c r="J23" s="26">
        <v>304</v>
      </c>
      <c r="K23" s="27">
        <f t="shared" si="4"/>
        <v>0.1636432147278893</v>
      </c>
      <c r="L23" s="26"/>
      <c r="M23" s="27"/>
      <c r="N23" s="26">
        <v>127284</v>
      </c>
      <c r="O23" s="27">
        <f t="shared" si="1"/>
        <v>68.5169833665285</v>
      </c>
      <c r="P23" s="110">
        <v>91</v>
      </c>
      <c r="Q23" s="108">
        <v>1.177</v>
      </c>
      <c r="R23" s="7"/>
    </row>
    <row r="24" spans="1:18" ht="30" customHeight="1">
      <c r="A24" s="17" t="s">
        <v>15</v>
      </c>
      <c r="B24" s="1" t="s">
        <v>38</v>
      </c>
      <c r="C24" s="26">
        <v>171161</v>
      </c>
      <c r="D24" s="26">
        <v>118886</v>
      </c>
      <c r="E24" s="27">
        <f t="shared" si="3"/>
        <v>69.4585799335129</v>
      </c>
      <c r="F24" s="26">
        <v>12997</v>
      </c>
      <c r="G24" s="27">
        <f t="shared" si="0"/>
        <v>7.593435420452089</v>
      </c>
      <c r="H24" s="26"/>
      <c r="I24" s="27">
        <f t="shared" si="2"/>
        <v>0</v>
      </c>
      <c r="J24" s="26">
        <v>41</v>
      </c>
      <c r="K24" s="84">
        <f t="shared" si="4"/>
        <v>0.023954054954107535</v>
      </c>
      <c r="L24" s="26"/>
      <c r="M24" s="27"/>
      <c r="N24" s="26">
        <v>125906</v>
      </c>
      <c r="O24" s="27">
        <f t="shared" si="1"/>
        <v>73.55998153785033</v>
      </c>
      <c r="P24" s="110">
        <v>108</v>
      </c>
      <c r="Q24" s="108">
        <v>1.072</v>
      </c>
      <c r="R24" s="7"/>
    </row>
    <row r="25" spans="1:18" ht="30" customHeight="1">
      <c r="A25" s="17" t="s">
        <v>16</v>
      </c>
      <c r="B25" s="1" t="s">
        <v>40</v>
      </c>
      <c r="C25" s="26">
        <v>147033.5</v>
      </c>
      <c r="D25" s="26">
        <v>121579</v>
      </c>
      <c r="E25" s="27">
        <f t="shared" si="3"/>
        <v>82.68795886651681</v>
      </c>
      <c r="F25" s="26">
        <v>5102.5</v>
      </c>
      <c r="G25" s="27">
        <f t="shared" si="0"/>
        <v>3.470297585244179</v>
      </c>
      <c r="H25" s="26"/>
      <c r="I25" s="27">
        <f t="shared" si="2"/>
        <v>0</v>
      </c>
      <c r="J25" s="26">
        <v>462.2</v>
      </c>
      <c r="K25" s="27">
        <f t="shared" si="4"/>
        <v>0.31435013109257415</v>
      </c>
      <c r="L25" s="26"/>
      <c r="M25" s="27"/>
      <c r="N25" s="26">
        <v>106791.9</v>
      </c>
      <c r="O25" s="27">
        <f t="shared" si="1"/>
        <v>72.63099905803779</v>
      </c>
      <c r="P25" s="110">
        <v>94</v>
      </c>
      <c r="Q25" s="108">
        <v>1.829</v>
      </c>
      <c r="R25" s="7"/>
    </row>
    <row r="26" spans="1:18" ht="30" customHeight="1">
      <c r="A26" s="17" t="s">
        <v>17</v>
      </c>
      <c r="B26" s="1" t="s">
        <v>31</v>
      </c>
      <c r="C26" s="26">
        <v>268745.1</v>
      </c>
      <c r="D26" s="26">
        <v>200470.3</v>
      </c>
      <c r="E26" s="27">
        <f>SUM(D26*100/C26)</f>
        <v>74.59496005694616</v>
      </c>
      <c r="F26" s="26">
        <v>23156.6</v>
      </c>
      <c r="G26" s="27">
        <f>SUM(F26*100/C26)</f>
        <v>8.616566404373513</v>
      </c>
      <c r="H26" s="26">
        <v>4465</v>
      </c>
      <c r="I26" s="27">
        <f>SUM(H26*100/C26)</f>
        <v>1.6614256408768013</v>
      </c>
      <c r="J26" s="26">
        <v>67</v>
      </c>
      <c r="K26" s="84">
        <f t="shared" si="4"/>
        <v>0.024930687108341697</v>
      </c>
      <c r="L26" s="26"/>
      <c r="M26" s="27">
        <f>SUM(L26*100/C26)</f>
        <v>0</v>
      </c>
      <c r="N26" s="26">
        <v>198068.5</v>
      </c>
      <c r="O26" s="27">
        <f t="shared" si="1"/>
        <v>73.70125073908325</v>
      </c>
      <c r="P26" s="110">
        <v>140</v>
      </c>
      <c r="Q26" s="108">
        <v>1.466</v>
      </c>
      <c r="R26" s="7"/>
    </row>
    <row r="27" spans="1:18" ht="42" customHeight="1">
      <c r="A27" s="17" t="s">
        <v>18</v>
      </c>
      <c r="B27" s="1" t="s">
        <v>32</v>
      </c>
      <c r="C27" s="26">
        <v>158134.4</v>
      </c>
      <c r="D27" s="26">
        <v>136948.1</v>
      </c>
      <c r="E27" s="27">
        <f>SUM(D27*100/C27)</f>
        <v>86.6023458526418</v>
      </c>
      <c r="F27" s="26">
        <v>3487</v>
      </c>
      <c r="G27" s="27">
        <f>SUM(F27*100/C27)</f>
        <v>2.2050863063318293</v>
      </c>
      <c r="H27" s="26">
        <v>1485</v>
      </c>
      <c r="I27" s="27">
        <f>SUM(H27*100/C27)</f>
        <v>0.9390746099520408</v>
      </c>
      <c r="J27" s="26">
        <v>1602.4</v>
      </c>
      <c r="K27" s="27">
        <f t="shared" si="4"/>
        <v>1.013315255883603</v>
      </c>
      <c r="L27" s="26"/>
      <c r="M27" s="27"/>
      <c r="N27" s="26">
        <v>125296</v>
      </c>
      <c r="O27" s="27">
        <f t="shared" si="1"/>
        <v>79.23386688791307</v>
      </c>
      <c r="P27" s="110">
        <v>65</v>
      </c>
      <c r="Q27" s="108">
        <v>2.172</v>
      </c>
      <c r="R27" s="7"/>
    </row>
    <row r="28" spans="1:18" ht="30" customHeight="1">
      <c r="A28" s="112" t="s">
        <v>19</v>
      </c>
      <c r="B28" s="28" t="s">
        <v>33</v>
      </c>
      <c r="C28" s="29">
        <v>65851.4</v>
      </c>
      <c r="D28" s="29">
        <v>65072.3</v>
      </c>
      <c r="E28" s="30">
        <f>SUM(D28*100/C28)</f>
        <v>98.8168816456446</v>
      </c>
      <c r="F28" s="29">
        <v>644.7</v>
      </c>
      <c r="G28" s="30">
        <f>SUM(F28*100/C28)</f>
        <v>0.9790224657334546</v>
      </c>
      <c r="H28" s="29"/>
      <c r="I28" s="30">
        <f t="shared" si="2"/>
        <v>0</v>
      </c>
      <c r="J28" s="29">
        <v>312.7</v>
      </c>
      <c r="K28" s="30">
        <f t="shared" si="4"/>
        <v>0.4748570265780227</v>
      </c>
      <c r="L28" s="29"/>
      <c r="M28" s="30"/>
      <c r="N28" s="29">
        <v>53821</v>
      </c>
      <c r="O28" s="30">
        <f t="shared" si="1"/>
        <v>81.73098825537498</v>
      </c>
      <c r="P28" s="111">
        <v>41</v>
      </c>
      <c r="Q28" s="113">
        <v>0.604</v>
      </c>
      <c r="R28" s="7"/>
    </row>
    <row r="29" spans="1:18" ht="29.25" customHeight="1">
      <c r="A29" s="17"/>
      <c r="B29" s="39" t="s">
        <v>22</v>
      </c>
      <c r="C29" s="40">
        <f>SUM(C9:C28)</f>
        <v>4778344.700000001</v>
      </c>
      <c r="D29" s="40">
        <f>SUM(D9:D28)</f>
        <v>3221505.6999999997</v>
      </c>
      <c r="E29" s="27">
        <f>SUM(D29*100/C29)</f>
        <v>67.4188636914369</v>
      </c>
      <c r="F29" s="40">
        <f>SUM(F9:F28)</f>
        <v>581509.9999999999</v>
      </c>
      <c r="G29" s="23">
        <f>SUM(F29*100/C29)</f>
        <v>12.169695501456806</v>
      </c>
      <c r="H29" s="40">
        <f>SUM(H9:H28)</f>
        <v>30921</v>
      </c>
      <c r="I29" s="23">
        <f>SUM(H29*100/C29)</f>
        <v>0.6471069364250761</v>
      </c>
      <c r="J29" s="40">
        <f>SUM(J9:J28)</f>
        <v>22345.800000000003</v>
      </c>
      <c r="K29" s="23">
        <f>SUM(J29*100/C29)</f>
        <v>0.4676473005390339</v>
      </c>
      <c r="L29" s="40">
        <f>SUM(L9:L28)</f>
        <v>78928</v>
      </c>
      <c r="M29" s="96">
        <f>SUM(L29*100/C29)</f>
        <v>1.6517853975666508</v>
      </c>
      <c r="N29" s="40">
        <f>SUM(N9:N28)</f>
        <v>2938841.4</v>
      </c>
      <c r="O29" s="23">
        <f>SUM(N29*100/C29)</f>
        <v>61.50333608205367</v>
      </c>
      <c r="P29" s="42">
        <f>SUM(P9:P28)</f>
        <v>2100</v>
      </c>
      <c r="Q29" s="103">
        <v>1.279</v>
      </c>
      <c r="R29" s="10"/>
    </row>
    <row r="31" spans="2:17" s="11" customFormat="1" ht="16.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2:17" ht="17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ht="17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</sheetData>
  <sheetProtection/>
  <mergeCells count="20">
    <mergeCell ref="F5:F7"/>
    <mergeCell ref="E5:E7"/>
    <mergeCell ref="A5:A7"/>
    <mergeCell ref="B5:B7"/>
    <mergeCell ref="Q5:Q6"/>
    <mergeCell ref="O5:O6"/>
    <mergeCell ref="M5:M6"/>
    <mergeCell ref="K5:K6"/>
    <mergeCell ref="P5:P7"/>
    <mergeCell ref="J5:J7"/>
    <mergeCell ref="N3:Q3"/>
    <mergeCell ref="J1:P1"/>
    <mergeCell ref="A2:P2"/>
    <mergeCell ref="C5:C7"/>
    <mergeCell ref="H5:H7"/>
    <mergeCell ref="L5:L7"/>
    <mergeCell ref="N5:N7"/>
    <mergeCell ref="I5:I7"/>
    <mergeCell ref="G5:G7"/>
    <mergeCell ref="D5:D7"/>
  </mergeCells>
  <printOptions/>
  <pageMargins left="0" right="0" top="0.15748031496062992" bottom="0" header="0" footer="0"/>
  <pageSetup horizontalDpi="240" verticalDpi="24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4">
      <selection activeCell="C16" sqref="C16"/>
    </sheetView>
  </sheetViews>
  <sheetFormatPr defaultColWidth="8.796875" defaultRowHeight="15"/>
  <cols>
    <col min="1" max="1" width="3.8984375" style="2" customWidth="1"/>
    <col min="2" max="2" width="20.09765625" style="2" customWidth="1"/>
    <col min="3" max="3" width="9.5" style="2" customWidth="1"/>
    <col min="4" max="4" width="10.09765625" style="2" customWidth="1"/>
    <col min="5" max="5" width="7.3984375" style="2" customWidth="1"/>
    <col min="6" max="6" width="8.69921875" style="2" customWidth="1"/>
    <col min="7" max="7" width="6.8984375" style="2" customWidth="1"/>
    <col min="8" max="8" width="7.59765625" style="2" customWidth="1"/>
    <col min="9" max="9" width="6.3984375" style="2" customWidth="1"/>
    <col min="10" max="10" width="7.5" style="2" customWidth="1"/>
    <col min="11" max="11" width="4.59765625" style="2" customWidth="1"/>
    <col min="12" max="12" width="6.8984375" style="2" customWidth="1"/>
    <col min="13" max="13" width="5.59765625" style="2" customWidth="1"/>
    <col min="14" max="14" width="9" style="2" customWidth="1"/>
    <col min="15" max="15" width="7.5" style="2" customWidth="1"/>
    <col min="16" max="16" width="5.8984375" style="2" customWidth="1"/>
    <col min="17" max="17" width="6.5" style="2" customWidth="1"/>
    <col min="18" max="18" width="9.89843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27"/>
      <c r="K1" s="127"/>
      <c r="L1" s="127"/>
      <c r="M1" s="127"/>
      <c r="N1" s="127"/>
      <c r="O1" s="127"/>
      <c r="P1" s="127"/>
      <c r="Q1" s="3"/>
      <c r="R1" s="3"/>
    </row>
    <row r="2" spans="1:17" ht="59.25" customHeight="1">
      <c r="A2" s="128" t="s">
        <v>161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"/>
    </row>
    <row r="3" spans="1:17" ht="23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29" t="s">
        <v>160</v>
      </c>
      <c r="O3" s="129"/>
      <c r="P3" s="129"/>
      <c r="Q3" s="129"/>
    </row>
    <row r="4" spans="2:17" ht="17.25">
      <c r="B4" s="4"/>
      <c r="P4" s="2" t="s">
        <v>53</v>
      </c>
      <c r="Q4" s="8"/>
    </row>
    <row r="5" spans="1:17" ht="27.75" customHeight="1">
      <c r="A5" s="130" t="s">
        <v>20</v>
      </c>
      <c r="B5" s="131" t="s">
        <v>21</v>
      </c>
      <c r="C5" s="126" t="s">
        <v>42</v>
      </c>
      <c r="D5" s="124" t="s">
        <v>44</v>
      </c>
      <c r="E5" s="125" t="s">
        <v>45</v>
      </c>
      <c r="F5" s="124" t="s">
        <v>46</v>
      </c>
      <c r="G5" s="125" t="s">
        <v>45</v>
      </c>
      <c r="H5" s="124" t="s">
        <v>48</v>
      </c>
      <c r="I5" s="125" t="s">
        <v>45</v>
      </c>
      <c r="J5" s="126" t="s">
        <v>49</v>
      </c>
      <c r="K5" s="125" t="s">
        <v>45</v>
      </c>
      <c r="L5" s="126" t="s">
        <v>50</v>
      </c>
      <c r="M5" s="125" t="s">
        <v>45</v>
      </c>
      <c r="N5" s="124" t="s">
        <v>51</v>
      </c>
      <c r="O5" s="125" t="s">
        <v>45</v>
      </c>
      <c r="P5" s="126" t="s">
        <v>52</v>
      </c>
      <c r="Q5" s="125" t="s">
        <v>47</v>
      </c>
    </row>
    <row r="6" spans="1:17" ht="78" customHeight="1">
      <c r="A6" s="130"/>
      <c r="B6" s="131"/>
      <c r="C6" s="126"/>
      <c r="D6" s="124"/>
      <c r="E6" s="125"/>
      <c r="F6" s="124"/>
      <c r="G6" s="125"/>
      <c r="H6" s="124"/>
      <c r="I6" s="125"/>
      <c r="J6" s="126"/>
      <c r="K6" s="125"/>
      <c r="L6" s="126"/>
      <c r="M6" s="125"/>
      <c r="N6" s="124"/>
      <c r="O6" s="125"/>
      <c r="P6" s="126"/>
      <c r="Q6" s="125"/>
    </row>
    <row r="7" spans="1:17" ht="13.5" customHeight="1" hidden="1">
      <c r="A7" s="130"/>
      <c r="B7" s="131"/>
      <c r="C7" s="126"/>
      <c r="D7" s="124"/>
      <c r="E7" s="125"/>
      <c r="F7" s="124"/>
      <c r="G7" s="125"/>
      <c r="H7" s="124"/>
      <c r="I7" s="125"/>
      <c r="J7" s="126"/>
      <c r="K7" s="25"/>
      <c r="L7" s="126"/>
      <c r="M7" s="25"/>
      <c r="N7" s="124"/>
      <c r="O7" s="25"/>
      <c r="P7" s="126"/>
      <c r="Q7" s="25"/>
    </row>
    <row r="8" spans="1:18" s="6" customFormat="1" ht="14.25" customHeight="1">
      <c r="A8" s="16">
        <v>1</v>
      </c>
      <c r="B8" s="16">
        <v>2</v>
      </c>
      <c r="C8" s="16">
        <v>3</v>
      </c>
      <c r="D8" s="16">
        <v>4</v>
      </c>
      <c r="E8" s="22">
        <v>5</v>
      </c>
      <c r="F8" s="16">
        <v>6</v>
      </c>
      <c r="G8" s="22">
        <v>7</v>
      </c>
      <c r="H8" s="16">
        <v>8</v>
      </c>
      <c r="I8" s="22">
        <v>9</v>
      </c>
      <c r="J8" s="16">
        <v>10</v>
      </c>
      <c r="K8" s="22">
        <v>11</v>
      </c>
      <c r="L8" s="16">
        <v>12</v>
      </c>
      <c r="M8" s="22">
        <v>13</v>
      </c>
      <c r="N8" s="16">
        <v>14</v>
      </c>
      <c r="O8" s="22">
        <v>15</v>
      </c>
      <c r="P8" s="20">
        <v>16</v>
      </c>
      <c r="Q8" s="22">
        <v>17</v>
      </c>
      <c r="R8" s="5"/>
    </row>
    <row r="9" spans="1:18" ht="39" customHeight="1">
      <c r="A9" s="119" t="s">
        <v>0</v>
      </c>
      <c r="B9" s="120" t="s">
        <v>70</v>
      </c>
      <c r="C9" s="117">
        <v>926623</v>
      </c>
      <c r="D9" s="66">
        <v>601386</v>
      </c>
      <c r="E9" s="67">
        <f aca="true" t="shared" si="0" ref="E9:E16">SUM(D9*100/C9)</f>
        <v>64.90082806060286</v>
      </c>
      <c r="F9" s="66">
        <v>1816</v>
      </c>
      <c r="G9" s="67">
        <f aca="true" t="shared" si="1" ref="G9:G16">SUM(F9*100/C9)</f>
        <v>0.1959804580719451</v>
      </c>
      <c r="H9" s="114"/>
      <c r="I9" s="67">
        <f aca="true" t="shared" si="2" ref="I9:I14">SUM(H9*100/C9)</f>
        <v>0</v>
      </c>
      <c r="J9" s="117">
        <v>10648.3</v>
      </c>
      <c r="K9" s="67">
        <f aca="true" t="shared" si="3" ref="K9:K16">SUM(J9*100/C9)</f>
        <v>1.149151272955668</v>
      </c>
      <c r="L9" s="114"/>
      <c r="M9" s="115"/>
      <c r="N9" s="66">
        <v>461427</v>
      </c>
      <c r="O9" s="67">
        <f aca="true" t="shared" si="4" ref="O9:O16">SUM(N9*100/C9)</f>
        <v>49.79662710724858</v>
      </c>
      <c r="P9" s="117">
        <v>326</v>
      </c>
      <c r="Q9" s="68">
        <v>1.11</v>
      </c>
      <c r="R9" s="21"/>
    </row>
    <row r="10" spans="1:18" ht="39" customHeight="1">
      <c r="A10" s="119" t="s">
        <v>1</v>
      </c>
      <c r="B10" s="120" t="s">
        <v>71</v>
      </c>
      <c r="C10" s="117">
        <v>909874.9</v>
      </c>
      <c r="D10" s="66">
        <v>505121.4</v>
      </c>
      <c r="E10" s="67">
        <f t="shared" si="0"/>
        <v>55.51547800692161</v>
      </c>
      <c r="F10" s="66">
        <v>124598.3</v>
      </c>
      <c r="G10" s="67">
        <f t="shared" si="1"/>
        <v>13.694003428383397</v>
      </c>
      <c r="H10" s="114"/>
      <c r="I10" s="67">
        <f t="shared" si="2"/>
        <v>0</v>
      </c>
      <c r="J10" s="65">
        <v>5067.4</v>
      </c>
      <c r="K10" s="67">
        <f t="shared" si="3"/>
        <v>0.5569337059413332</v>
      </c>
      <c r="L10" s="117">
        <v>0</v>
      </c>
      <c r="M10" s="118">
        <f>SUM(L10*100/C10)</f>
        <v>0</v>
      </c>
      <c r="N10" s="66">
        <v>559122.3</v>
      </c>
      <c r="O10" s="67">
        <f t="shared" si="4"/>
        <v>61.45045873888818</v>
      </c>
      <c r="P10" s="117">
        <v>384</v>
      </c>
      <c r="Q10" s="122">
        <v>0.32</v>
      </c>
      <c r="R10" s="7"/>
    </row>
    <row r="11" spans="1:18" ht="45.75" customHeight="1">
      <c r="A11" s="45" t="s">
        <v>2</v>
      </c>
      <c r="B11" s="46" t="s">
        <v>72</v>
      </c>
      <c r="C11" s="47">
        <v>134525.4</v>
      </c>
      <c r="D11" s="26">
        <v>104519.1</v>
      </c>
      <c r="E11" s="27">
        <f t="shared" si="0"/>
        <v>77.6946955742187</v>
      </c>
      <c r="F11" s="26">
        <v>2079</v>
      </c>
      <c r="G11" s="27">
        <f t="shared" si="1"/>
        <v>1.5454330557649336</v>
      </c>
      <c r="H11" s="26"/>
      <c r="I11" s="27">
        <f t="shared" si="2"/>
        <v>0</v>
      </c>
      <c r="J11" s="47">
        <v>172</v>
      </c>
      <c r="K11" s="27">
        <f t="shared" si="3"/>
        <v>0.1278568954264399</v>
      </c>
      <c r="L11" s="116"/>
      <c r="M11" s="115"/>
      <c r="N11" s="26">
        <v>100905</v>
      </c>
      <c r="O11" s="27">
        <f t="shared" si="4"/>
        <v>75.0081397267728</v>
      </c>
      <c r="P11" s="117">
        <v>54</v>
      </c>
      <c r="Q11" s="68">
        <v>0.24</v>
      </c>
      <c r="R11" s="7"/>
    </row>
    <row r="12" spans="1:18" ht="30.75" customHeight="1">
      <c r="A12" s="45" t="s">
        <v>3</v>
      </c>
      <c r="B12" s="46" t="s">
        <v>73</v>
      </c>
      <c r="C12" s="47">
        <v>355432.7</v>
      </c>
      <c r="D12" s="26">
        <v>66036</v>
      </c>
      <c r="E12" s="27">
        <f t="shared" si="0"/>
        <v>18.579044640518443</v>
      </c>
      <c r="F12" s="26">
        <v>111352.1</v>
      </c>
      <c r="G12" s="27">
        <f t="shared" si="1"/>
        <v>31.328603136402474</v>
      </c>
      <c r="H12" s="114"/>
      <c r="I12" s="27">
        <f t="shared" si="2"/>
        <v>0</v>
      </c>
      <c r="J12" s="47">
        <v>245.3</v>
      </c>
      <c r="K12" s="27">
        <f t="shared" si="3"/>
        <v>0.06901447165665961</v>
      </c>
      <c r="L12" s="26">
        <v>0</v>
      </c>
      <c r="M12" s="84">
        <f>SUM(L12*100/C12)</f>
        <v>0</v>
      </c>
      <c r="N12" s="26">
        <v>150003.5</v>
      </c>
      <c r="O12" s="27">
        <f t="shared" si="4"/>
        <v>42.2030668534437</v>
      </c>
      <c r="P12" s="117">
        <v>107</v>
      </c>
      <c r="Q12" s="68">
        <v>0.03</v>
      </c>
      <c r="R12" s="7"/>
    </row>
    <row r="13" spans="1:18" ht="42.75" customHeight="1">
      <c r="A13" s="119" t="s">
        <v>4</v>
      </c>
      <c r="B13" s="120" t="s">
        <v>74</v>
      </c>
      <c r="C13" s="117">
        <v>18814</v>
      </c>
      <c r="D13" s="66">
        <v>13715</v>
      </c>
      <c r="E13" s="67">
        <f t="shared" si="0"/>
        <v>72.89784203252897</v>
      </c>
      <c r="F13" s="66">
        <v>5099</v>
      </c>
      <c r="G13" s="67">
        <f t="shared" si="1"/>
        <v>27.102157967471033</v>
      </c>
      <c r="H13" s="66"/>
      <c r="I13" s="67">
        <f t="shared" si="2"/>
        <v>0</v>
      </c>
      <c r="J13" s="117">
        <v>212</v>
      </c>
      <c r="K13" s="67">
        <f t="shared" si="3"/>
        <v>1.1268204528542574</v>
      </c>
      <c r="L13" s="116"/>
      <c r="M13" s="115"/>
      <c r="N13" s="66">
        <v>14382</v>
      </c>
      <c r="O13" s="67">
        <f t="shared" si="4"/>
        <v>76.44307430636759</v>
      </c>
      <c r="P13" s="117">
        <v>11</v>
      </c>
      <c r="Q13" s="68">
        <v>1.17</v>
      </c>
      <c r="R13" s="7"/>
    </row>
    <row r="14" spans="1:23" s="9" customFormat="1" ht="30" customHeight="1">
      <c r="A14" s="119" t="s">
        <v>5</v>
      </c>
      <c r="B14" s="120" t="s">
        <v>75</v>
      </c>
      <c r="C14" s="117">
        <v>234046</v>
      </c>
      <c r="D14" s="66">
        <v>177308</v>
      </c>
      <c r="E14" s="67">
        <f t="shared" si="0"/>
        <v>75.75775702212385</v>
      </c>
      <c r="F14" s="66">
        <v>30299</v>
      </c>
      <c r="G14" s="67">
        <f t="shared" si="1"/>
        <v>12.945745708108662</v>
      </c>
      <c r="H14" s="66">
        <v>0</v>
      </c>
      <c r="I14" s="67">
        <f t="shared" si="2"/>
        <v>0</v>
      </c>
      <c r="J14" s="117">
        <v>91</v>
      </c>
      <c r="K14" s="118">
        <f t="shared" si="3"/>
        <v>0.03888124556711074</v>
      </c>
      <c r="L14" s="114"/>
      <c r="M14" s="115"/>
      <c r="N14" s="66">
        <v>164785</v>
      </c>
      <c r="O14" s="67">
        <f t="shared" si="4"/>
        <v>70.4070994590807</v>
      </c>
      <c r="P14" s="117">
        <v>124</v>
      </c>
      <c r="Q14" s="68">
        <v>0.02</v>
      </c>
      <c r="R14" s="7"/>
      <c r="S14" s="2"/>
      <c r="T14" s="2"/>
      <c r="U14" s="2"/>
      <c r="V14" s="2"/>
      <c r="W14" s="2"/>
    </row>
    <row r="15" spans="1:23" s="9" customFormat="1" ht="30" customHeight="1">
      <c r="A15" s="45" t="s">
        <v>6</v>
      </c>
      <c r="B15" s="46" t="s">
        <v>76</v>
      </c>
      <c r="C15" s="47">
        <v>264244</v>
      </c>
      <c r="D15" s="26">
        <v>241504</v>
      </c>
      <c r="E15" s="27">
        <f t="shared" si="0"/>
        <v>91.39431737333676</v>
      </c>
      <c r="F15" s="26">
        <v>22740</v>
      </c>
      <c r="G15" s="27">
        <f t="shared" si="1"/>
        <v>8.605682626663235</v>
      </c>
      <c r="H15" s="114"/>
      <c r="I15" s="115"/>
      <c r="J15" s="117">
        <v>35</v>
      </c>
      <c r="K15" s="67">
        <f t="shared" si="3"/>
        <v>0.013245333858100845</v>
      </c>
      <c r="L15" s="66">
        <v>0</v>
      </c>
      <c r="M15" s="118">
        <f>SUM(L15*100/C15)</f>
        <v>0</v>
      </c>
      <c r="N15" s="66">
        <v>231076</v>
      </c>
      <c r="O15" s="67">
        <f t="shared" si="4"/>
        <v>87.44796475984317</v>
      </c>
      <c r="P15" s="117">
        <v>159</v>
      </c>
      <c r="Q15" s="68">
        <v>0.05</v>
      </c>
      <c r="R15" s="7"/>
      <c r="S15" s="2"/>
      <c r="T15" s="2"/>
      <c r="U15" s="2"/>
      <c r="V15" s="2"/>
      <c r="W15" s="2"/>
    </row>
    <row r="16" spans="1:18" ht="28.5" customHeight="1">
      <c r="A16" s="17"/>
      <c r="B16" s="39" t="s">
        <v>22</v>
      </c>
      <c r="C16" s="40">
        <f>SUM(C9:C15)</f>
        <v>2843560</v>
      </c>
      <c r="D16" s="40">
        <f>SUM(D9:D15)</f>
        <v>1709589.5</v>
      </c>
      <c r="E16" s="27">
        <f t="shared" si="0"/>
        <v>60.12144987269479</v>
      </c>
      <c r="F16" s="40">
        <f>SUM(F9:F15)</f>
        <v>297983.4</v>
      </c>
      <c r="G16" s="23">
        <f t="shared" si="1"/>
        <v>10.479237294096134</v>
      </c>
      <c r="H16" s="40">
        <f>SUM(H9:H15)</f>
        <v>0</v>
      </c>
      <c r="I16" s="23">
        <f>SUM(H16*100/C16)</f>
        <v>0</v>
      </c>
      <c r="J16" s="40">
        <f>SUM(J9:J15)</f>
        <v>16471</v>
      </c>
      <c r="K16" s="23">
        <f t="shared" si="3"/>
        <v>0.5792387007835249</v>
      </c>
      <c r="L16" s="40">
        <f>SUM(L9:L15)</f>
        <v>0</v>
      </c>
      <c r="M16" s="84">
        <f>SUM(L16*100/C16)</f>
        <v>0</v>
      </c>
      <c r="N16" s="40">
        <f>SUM(N9:N15)</f>
        <v>1681700.8</v>
      </c>
      <c r="O16" s="23">
        <f t="shared" si="4"/>
        <v>59.140682806060006</v>
      </c>
      <c r="P16" s="121">
        <f>SUM(P9:P15)</f>
        <v>1165</v>
      </c>
      <c r="Q16" s="103">
        <v>0.42</v>
      </c>
      <c r="R16" s="10"/>
    </row>
    <row r="18" spans="2:17" s="11" customFormat="1" ht="16.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2:17" ht="17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2:17" ht="17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</sheetData>
  <sheetProtection/>
  <mergeCells count="20"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</mergeCells>
  <printOptions/>
  <pageMargins left="0.2" right="0.2" top="0.2" bottom="0.19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8">
      <selection activeCell="C17" sqref="C17:Q17"/>
    </sheetView>
  </sheetViews>
  <sheetFormatPr defaultColWidth="8.796875" defaultRowHeight="15"/>
  <cols>
    <col min="1" max="1" width="3.8984375" style="2" customWidth="1"/>
    <col min="2" max="2" width="23.3984375" style="2" customWidth="1"/>
    <col min="3" max="3" width="9.5" style="2" customWidth="1"/>
    <col min="4" max="4" width="10.09765625" style="2" customWidth="1"/>
    <col min="5" max="5" width="7.3984375" style="2" customWidth="1"/>
    <col min="6" max="6" width="8.69921875" style="2" customWidth="1"/>
    <col min="7" max="7" width="6.8984375" style="2" customWidth="1"/>
    <col min="8" max="8" width="7.59765625" style="2" customWidth="1"/>
    <col min="9" max="9" width="6.3984375" style="2" customWidth="1"/>
    <col min="10" max="10" width="7.5" style="2" customWidth="1"/>
    <col min="11" max="11" width="6.59765625" style="2" customWidth="1"/>
    <col min="12" max="12" width="6.19921875" style="2" customWidth="1"/>
    <col min="13" max="13" width="5.59765625" style="2" customWidth="1"/>
    <col min="14" max="14" width="9" style="2" customWidth="1"/>
    <col min="15" max="15" width="6.59765625" style="2" customWidth="1"/>
    <col min="16" max="16" width="5.3984375" style="2" customWidth="1"/>
    <col min="17" max="17" width="5.59765625" style="2" customWidth="1"/>
    <col min="18" max="18" width="25.699218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27"/>
      <c r="K1" s="127"/>
      <c r="L1" s="127"/>
      <c r="M1" s="127"/>
      <c r="N1" s="127"/>
      <c r="O1" s="127"/>
      <c r="P1" s="127"/>
      <c r="Q1" s="3"/>
      <c r="R1" s="3"/>
    </row>
    <row r="2" spans="1:17" ht="59.25" customHeight="1">
      <c r="A2" s="128" t="s">
        <v>142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"/>
    </row>
    <row r="3" spans="1:17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29" t="s">
        <v>139</v>
      </c>
      <c r="O3" s="129"/>
      <c r="P3" s="129"/>
      <c r="Q3" s="129"/>
    </row>
    <row r="4" spans="2:17" ht="17.25">
      <c r="B4" s="4"/>
      <c r="P4" s="2" t="s">
        <v>53</v>
      </c>
      <c r="Q4" s="8"/>
    </row>
    <row r="5" spans="1:17" ht="27.75" customHeight="1">
      <c r="A5" s="130" t="s">
        <v>20</v>
      </c>
      <c r="B5" s="131" t="s">
        <v>21</v>
      </c>
      <c r="C5" s="126" t="s">
        <v>42</v>
      </c>
      <c r="D5" s="124" t="s">
        <v>44</v>
      </c>
      <c r="E5" s="125" t="s">
        <v>45</v>
      </c>
      <c r="F5" s="124" t="s">
        <v>46</v>
      </c>
      <c r="G5" s="125" t="s">
        <v>45</v>
      </c>
      <c r="H5" s="124" t="s">
        <v>48</v>
      </c>
      <c r="I5" s="125" t="s">
        <v>45</v>
      </c>
      <c r="J5" s="126" t="s">
        <v>49</v>
      </c>
      <c r="K5" s="125" t="s">
        <v>45</v>
      </c>
      <c r="L5" s="126" t="s">
        <v>50</v>
      </c>
      <c r="M5" s="125" t="s">
        <v>45</v>
      </c>
      <c r="N5" s="124" t="s">
        <v>51</v>
      </c>
      <c r="O5" s="125" t="s">
        <v>45</v>
      </c>
      <c r="P5" s="126" t="s">
        <v>52</v>
      </c>
      <c r="Q5" s="125" t="s">
        <v>47</v>
      </c>
    </row>
    <row r="6" spans="1:17" ht="78" customHeight="1">
      <c r="A6" s="130"/>
      <c r="B6" s="131"/>
      <c r="C6" s="126"/>
      <c r="D6" s="124"/>
      <c r="E6" s="125"/>
      <c r="F6" s="124"/>
      <c r="G6" s="125"/>
      <c r="H6" s="124"/>
      <c r="I6" s="125"/>
      <c r="J6" s="126"/>
      <c r="K6" s="125"/>
      <c r="L6" s="126"/>
      <c r="M6" s="125"/>
      <c r="N6" s="124"/>
      <c r="O6" s="125"/>
      <c r="P6" s="126"/>
      <c r="Q6" s="125"/>
    </row>
    <row r="7" spans="1:17" ht="13.5" customHeight="1" hidden="1">
      <c r="A7" s="130"/>
      <c r="B7" s="131"/>
      <c r="C7" s="126"/>
      <c r="D7" s="124"/>
      <c r="E7" s="125"/>
      <c r="F7" s="124"/>
      <c r="G7" s="125"/>
      <c r="H7" s="124"/>
      <c r="I7" s="125"/>
      <c r="J7" s="126"/>
      <c r="K7" s="25"/>
      <c r="L7" s="126"/>
      <c r="M7" s="25"/>
      <c r="N7" s="124"/>
      <c r="O7" s="25"/>
      <c r="P7" s="126"/>
      <c r="Q7" s="25"/>
    </row>
    <row r="8" spans="1:18" s="6" customFormat="1" ht="14.25" customHeight="1">
      <c r="A8" s="16">
        <v>1</v>
      </c>
      <c r="B8" s="16">
        <v>2</v>
      </c>
      <c r="C8" s="16">
        <v>3</v>
      </c>
      <c r="D8" s="16">
        <v>4</v>
      </c>
      <c r="E8" s="22">
        <v>5</v>
      </c>
      <c r="F8" s="16">
        <v>6</v>
      </c>
      <c r="G8" s="22">
        <v>7</v>
      </c>
      <c r="H8" s="16">
        <v>8</v>
      </c>
      <c r="I8" s="22">
        <v>9</v>
      </c>
      <c r="J8" s="16">
        <v>10</v>
      </c>
      <c r="K8" s="22">
        <v>11</v>
      </c>
      <c r="L8" s="16">
        <v>12</v>
      </c>
      <c r="M8" s="22">
        <v>13</v>
      </c>
      <c r="N8" s="16">
        <v>14</v>
      </c>
      <c r="O8" s="22">
        <v>15</v>
      </c>
      <c r="P8" s="20">
        <v>16</v>
      </c>
      <c r="Q8" s="22">
        <v>17</v>
      </c>
      <c r="R8" s="5"/>
    </row>
    <row r="9" spans="1:18" ht="49.5" customHeight="1">
      <c r="A9" s="55" t="s">
        <v>0</v>
      </c>
      <c r="B9" s="56" t="s">
        <v>89</v>
      </c>
      <c r="C9" s="57">
        <v>878792</v>
      </c>
      <c r="D9" s="18">
        <v>807870</v>
      </c>
      <c r="E9" s="27">
        <f aca="true" t="shared" si="0" ref="E9:E16">SUM(D9*100/C9)</f>
        <v>91.9296033646187</v>
      </c>
      <c r="F9" s="18">
        <v>0</v>
      </c>
      <c r="G9" s="23">
        <f>SUM(F9*100/C9)</f>
        <v>0</v>
      </c>
      <c r="H9" s="18">
        <v>0</v>
      </c>
      <c r="I9" s="23">
        <f aca="true" t="shared" si="1" ref="I9:I16">SUM(H9*100/C9)</f>
        <v>0</v>
      </c>
      <c r="J9" s="57">
        <v>9757</v>
      </c>
      <c r="K9" s="23">
        <f aca="true" t="shared" si="2" ref="K9:K16">SUM(J9*100/C9)</f>
        <v>1.110274103542135</v>
      </c>
      <c r="L9" s="18"/>
      <c r="M9" s="27">
        <f>SUM(L9*100/C9)</f>
        <v>0</v>
      </c>
      <c r="N9" s="18">
        <v>624142</v>
      </c>
      <c r="O9" s="23">
        <f aca="true" t="shared" si="3" ref="O9:O16">SUM(N9*100/C9)</f>
        <v>71.02272210033773</v>
      </c>
      <c r="P9" s="57">
        <v>397</v>
      </c>
      <c r="Q9" s="24">
        <v>0.33</v>
      </c>
      <c r="R9" s="21"/>
    </row>
    <row r="10" spans="1:18" s="15" customFormat="1" ht="70.5" customHeight="1">
      <c r="A10" s="55" t="s">
        <v>1</v>
      </c>
      <c r="B10" s="56" t="s">
        <v>90</v>
      </c>
      <c r="C10" s="58">
        <v>858198</v>
      </c>
      <c r="D10" s="26">
        <v>559577</v>
      </c>
      <c r="E10" s="27">
        <f t="shared" si="0"/>
        <v>65.20371755702064</v>
      </c>
      <c r="F10" s="26">
        <v>148837</v>
      </c>
      <c r="G10" s="27">
        <f aca="true" t="shared" si="4" ref="G10:G16">SUM(F10*100/C10)</f>
        <v>17.342967473706533</v>
      </c>
      <c r="H10" s="26">
        <v>0</v>
      </c>
      <c r="I10" s="27">
        <f t="shared" si="1"/>
        <v>0</v>
      </c>
      <c r="J10" s="58">
        <v>16936</v>
      </c>
      <c r="K10" s="27">
        <f t="shared" si="2"/>
        <v>1.9734373652700192</v>
      </c>
      <c r="L10" s="47"/>
      <c r="M10" s="27">
        <f>SUM(L10*100/C10)</f>
        <v>0</v>
      </c>
      <c r="N10" s="26">
        <v>551422</v>
      </c>
      <c r="O10" s="27">
        <f t="shared" si="3"/>
        <v>64.25347064430353</v>
      </c>
      <c r="P10" s="58">
        <v>350</v>
      </c>
      <c r="Q10" s="24">
        <v>1.8</v>
      </c>
      <c r="R10" s="43"/>
    </row>
    <row r="11" spans="1:18" ht="45.75" customHeight="1">
      <c r="A11" s="55" t="s">
        <v>2</v>
      </c>
      <c r="B11" s="56" t="s">
        <v>91</v>
      </c>
      <c r="C11" s="57">
        <v>227436.6</v>
      </c>
      <c r="D11" s="18">
        <v>182620.1</v>
      </c>
      <c r="E11" s="27">
        <f t="shared" si="0"/>
        <v>80.2949481305999</v>
      </c>
      <c r="F11" s="18">
        <v>29343.3</v>
      </c>
      <c r="G11" s="23">
        <f t="shared" si="4"/>
        <v>12.901749322668383</v>
      </c>
      <c r="H11" s="18">
        <v>0</v>
      </c>
      <c r="I11" s="23">
        <f t="shared" si="1"/>
        <v>0</v>
      </c>
      <c r="J11" s="57">
        <v>3501</v>
      </c>
      <c r="K11" s="23">
        <f t="shared" si="2"/>
        <v>1.53933008143808</v>
      </c>
      <c r="L11" s="32"/>
      <c r="M11" s="23">
        <f>SUM(L11*100/C11)</f>
        <v>0</v>
      </c>
      <c r="N11" s="18">
        <v>136168.6</v>
      </c>
      <c r="O11" s="23">
        <f t="shared" si="3"/>
        <v>59.871014603630194</v>
      </c>
      <c r="P11" s="57">
        <v>104</v>
      </c>
      <c r="Q11" s="24">
        <v>1.06</v>
      </c>
      <c r="R11" s="7"/>
    </row>
    <row r="12" spans="1:18" ht="42.75" customHeight="1">
      <c r="A12" s="55" t="s">
        <v>3</v>
      </c>
      <c r="B12" s="56" t="s">
        <v>92</v>
      </c>
      <c r="C12" s="57">
        <v>427141</v>
      </c>
      <c r="D12" s="18">
        <v>360968</v>
      </c>
      <c r="E12" s="27">
        <f t="shared" si="0"/>
        <v>84.50792595419311</v>
      </c>
      <c r="F12" s="18">
        <v>31388</v>
      </c>
      <c r="G12" s="23">
        <f t="shared" si="4"/>
        <v>7.3483931535488285</v>
      </c>
      <c r="H12" s="18">
        <v>0</v>
      </c>
      <c r="I12" s="23">
        <f t="shared" si="1"/>
        <v>0</v>
      </c>
      <c r="J12" s="57">
        <v>4172</v>
      </c>
      <c r="K12" s="23">
        <f t="shared" si="2"/>
        <v>0.9767266546643848</v>
      </c>
      <c r="L12" s="18">
        <v>0</v>
      </c>
      <c r="M12" s="23">
        <f>SUM(L12*100/C12)</f>
        <v>0</v>
      </c>
      <c r="N12" s="18">
        <v>319356</v>
      </c>
      <c r="O12" s="23">
        <f t="shared" si="3"/>
        <v>74.76594379841785</v>
      </c>
      <c r="P12" s="57">
        <v>181</v>
      </c>
      <c r="Q12" s="24">
        <v>1.55</v>
      </c>
      <c r="R12" s="7"/>
    </row>
    <row r="13" spans="1:18" ht="46.5" customHeight="1">
      <c r="A13" s="55" t="s">
        <v>4</v>
      </c>
      <c r="B13" s="56" t="s">
        <v>93</v>
      </c>
      <c r="C13" s="57">
        <v>370670</v>
      </c>
      <c r="D13" s="26">
        <v>298361</v>
      </c>
      <c r="E13" s="27">
        <f t="shared" si="0"/>
        <v>80.49235168748483</v>
      </c>
      <c r="F13" s="26">
        <v>26047</v>
      </c>
      <c r="G13" s="27">
        <f t="shared" si="4"/>
        <v>7.027005152831359</v>
      </c>
      <c r="H13" s="26">
        <v>2545</v>
      </c>
      <c r="I13" s="27">
        <f>SUM(H13*100/C13)</f>
        <v>0.6865945450130844</v>
      </c>
      <c r="J13" s="57">
        <v>3632</v>
      </c>
      <c r="K13" s="27">
        <f t="shared" si="2"/>
        <v>0.9798473035314431</v>
      </c>
      <c r="L13" s="32"/>
      <c r="M13" s="27">
        <f>SUM(L13*100/C13)</f>
        <v>0</v>
      </c>
      <c r="N13" s="26">
        <v>206128</v>
      </c>
      <c r="O13" s="27">
        <f t="shared" si="3"/>
        <v>55.6095718563682</v>
      </c>
      <c r="P13" s="57">
        <v>184</v>
      </c>
      <c r="Q13" s="24">
        <v>0.89</v>
      </c>
      <c r="R13" s="7"/>
    </row>
    <row r="14" spans="1:23" s="106" customFormat="1" ht="30" customHeight="1">
      <c r="A14" s="55" t="s">
        <v>5</v>
      </c>
      <c r="B14" s="56" t="s">
        <v>94</v>
      </c>
      <c r="C14" s="57">
        <v>107268.5</v>
      </c>
      <c r="D14" s="26">
        <v>99736.9</v>
      </c>
      <c r="E14" s="27">
        <f t="shared" si="0"/>
        <v>92.97874026391717</v>
      </c>
      <c r="F14" s="26">
        <v>7531.6</v>
      </c>
      <c r="G14" s="27">
        <f t="shared" si="4"/>
        <v>7.02125973608282</v>
      </c>
      <c r="H14" s="26"/>
      <c r="I14" s="27">
        <f t="shared" si="1"/>
        <v>0</v>
      </c>
      <c r="J14" s="57">
        <v>403.4</v>
      </c>
      <c r="K14" s="27">
        <f t="shared" si="2"/>
        <v>0.37606566699450444</v>
      </c>
      <c r="L14" s="26"/>
      <c r="M14" s="27"/>
      <c r="N14" s="26">
        <v>90003</v>
      </c>
      <c r="O14" s="27">
        <f t="shared" si="3"/>
        <v>83.90440809743774</v>
      </c>
      <c r="P14" s="57">
        <v>57</v>
      </c>
      <c r="Q14" s="24">
        <v>0.71</v>
      </c>
      <c r="R14" s="105"/>
      <c r="S14" s="15"/>
      <c r="T14" s="15"/>
      <c r="U14" s="15"/>
      <c r="V14" s="15"/>
      <c r="W14" s="15"/>
    </row>
    <row r="15" spans="1:23" s="9" customFormat="1" ht="30" customHeight="1">
      <c r="A15" s="55" t="s">
        <v>6</v>
      </c>
      <c r="B15" s="107" t="s">
        <v>95</v>
      </c>
      <c r="C15" s="57">
        <v>10547.2</v>
      </c>
      <c r="D15" s="26">
        <v>10097.2</v>
      </c>
      <c r="E15" s="27">
        <f t="shared" si="0"/>
        <v>95.73346480582525</v>
      </c>
      <c r="F15" s="26">
        <v>450</v>
      </c>
      <c r="G15" s="27">
        <f t="shared" si="4"/>
        <v>4.266535194174757</v>
      </c>
      <c r="H15" s="26"/>
      <c r="I15" s="27">
        <f t="shared" si="1"/>
        <v>0</v>
      </c>
      <c r="J15" s="57">
        <v>77.9</v>
      </c>
      <c r="K15" s="27">
        <f t="shared" si="2"/>
        <v>0.7385846480582524</v>
      </c>
      <c r="L15" s="26"/>
      <c r="M15" s="27"/>
      <c r="N15" s="26">
        <v>8405.8</v>
      </c>
      <c r="O15" s="27">
        <f t="shared" si="3"/>
        <v>79.69698118932037</v>
      </c>
      <c r="P15" s="57">
        <v>6</v>
      </c>
      <c r="Q15" s="24">
        <v>0.39</v>
      </c>
      <c r="R15" s="7"/>
      <c r="S15" s="2"/>
      <c r="T15" s="2"/>
      <c r="U15" s="2"/>
      <c r="V15" s="2"/>
      <c r="W15" s="2"/>
    </row>
    <row r="16" spans="1:23" s="9" customFormat="1" ht="30" customHeight="1">
      <c r="A16" s="55" t="s">
        <v>7</v>
      </c>
      <c r="B16" s="35" t="s">
        <v>96</v>
      </c>
      <c r="C16" s="57">
        <v>23571</v>
      </c>
      <c r="D16" s="26">
        <v>13539</v>
      </c>
      <c r="E16" s="27">
        <f t="shared" si="0"/>
        <v>57.4392261677485</v>
      </c>
      <c r="F16" s="26">
        <v>5728</v>
      </c>
      <c r="G16" s="27">
        <f t="shared" si="4"/>
        <v>24.301047897840565</v>
      </c>
      <c r="H16" s="26"/>
      <c r="I16" s="27">
        <f t="shared" si="1"/>
        <v>0</v>
      </c>
      <c r="J16" s="57">
        <v>667.2</v>
      </c>
      <c r="K16" s="27">
        <f t="shared" si="2"/>
        <v>2.830596919943999</v>
      </c>
      <c r="L16" s="26"/>
      <c r="M16" s="27"/>
      <c r="N16" s="26">
        <v>11447</v>
      </c>
      <c r="O16" s="27">
        <f t="shared" si="3"/>
        <v>48.563913283271816</v>
      </c>
      <c r="P16" s="57">
        <v>9</v>
      </c>
      <c r="Q16" s="24">
        <v>4.13</v>
      </c>
      <c r="R16" s="7"/>
      <c r="S16" s="2"/>
      <c r="T16" s="2"/>
      <c r="U16" s="2"/>
      <c r="V16" s="2"/>
      <c r="W16" s="2"/>
    </row>
    <row r="17" spans="1:18" ht="29.25" customHeight="1">
      <c r="A17" s="17"/>
      <c r="B17" s="39" t="s">
        <v>22</v>
      </c>
      <c r="C17" s="40">
        <f>SUM(C9:C16)</f>
        <v>2903624.3000000003</v>
      </c>
      <c r="D17" s="40">
        <f>SUM(D9:D16)</f>
        <v>2332769.2</v>
      </c>
      <c r="E17" s="27">
        <f>SUM(D17*100/C17)</f>
        <v>80.3399117440917</v>
      </c>
      <c r="F17" s="40">
        <f>SUM(F9:F16)</f>
        <v>249324.9</v>
      </c>
      <c r="G17" s="23">
        <f>SUM(F17*100/C17)</f>
        <v>8.586679068638459</v>
      </c>
      <c r="H17" s="40">
        <f>SUM(H9:H16)</f>
        <v>2545</v>
      </c>
      <c r="I17" s="23">
        <f>SUM(H17*100/C17)</f>
        <v>0.08764908049571013</v>
      </c>
      <c r="J17" s="40">
        <f>SUM(J9:J16)</f>
        <v>39146.5</v>
      </c>
      <c r="K17" s="23">
        <f>SUM(J17*100/C17)</f>
        <v>1.348194392780085</v>
      </c>
      <c r="L17" s="40">
        <f>SUM(L9:L16)</f>
        <v>0</v>
      </c>
      <c r="M17" s="23">
        <f>SUM(L17*100/C17)</f>
        <v>0</v>
      </c>
      <c r="N17" s="40">
        <f>SUM(N9:N16)</f>
        <v>1947072.4000000001</v>
      </c>
      <c r="O17" s="23">
        <f>SUM(N17*100/C17)</f>
        <v>67.05662299354637</v>
      </c>
      <c r="P17" s="42">
        <f>SUM(P9:P16)</f>
        <v>1288</v>
      </c>
      <c r="Q17" s="93">
        <v>1.36</v>
      </c>
      <c r="R17" s="10"/>
    </row>
    <row r="19" spans="2:17" s="11" customFormat="1" ht="16.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2:17" ht="17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2:17" ht="17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</sheetData>
  <sheetProtection/>
  <mergeCells count="20"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</mergeCells>
  <printOptions/>
  <pageMargins left="0.21" right="0.2" top="0.29" bottom="0.19" header="0.31496062992125984" footer="0.1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1">
      <selection activeCell="C12" sqref="C12:Q12"/>
    </sheetView>
  </sheetViews>
  <sheetFormatPr defaultColWidth="8.796875" defaultRowHeight="15"/>
  <cols>
    <col min="1" max="1" width="3.8984375" style="2" customWidth="1"/>
    <col min="2" max="2" width="23.3984375" style="2" customWidth="1"/>
    <col min="3" max="3" width="8.8984375" style="2" customWidth="1"/>
    <col min="4" max="4" width="10.09765625" style="2" customWidth="1"/>
    <col min="5" max="5" width="7.3984375" style="2" customWidth="1"/>
    <col min="6" max="6" width="8.69921875" style="2" customWidth="1"/>
    <col min="7" max="7" width="6.8984375" style="2" customWidth="1"/>
    <col min="8" max="8" width="6.59765625" style="2" customWidth="1"/>
    <col min="9" max="9" width="6.3984375" style="2" customWidth="1"/>
    <col min="10" max="10" width="7.5" style="2" customWidth="1"/>
    <col min="11" max="11" width="6.59765625" style="2" customWidth="1"/>
    <col min="12" max="12" width="5.5" style="2" customWidth="1"/>
    <col min="13" max="13" width="5.59765625" style="2" customWidth="1"/>
    <col min="14" max="14" width="9" style="2" customWidth="1"/>
    <col min="15" max="15" width="6.59765625" style="2" customWidth="1"/>
    <col min="16" max="16" width="5.3984375" style="2" customWidth="1"/>
    <col min="17" max="17" width="5.59765625" style="2" customWidth="1"/>
    <col min="18" max="18" width="25.699218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27"/>
      <c r="K1" s="127"/>
      <c r="L1" s="127"/>
      <c r="M1" s="127"/>
      <c r="N1" s="127"/>
      <c r="O1" s="127"/>
      <c r="P1" s="127"/>
      <c r="Q1" s="3"/>
      <c r="R1" s="3"/>
    </row>
    <row r="2" spans="1:17" ht="59.25" customHeight="1">
      <c r="A2" s="128" t="s">
        <v>148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"/>
    </row>
    <row r="3" spans="1:17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29" t="s">
        <v>136</v>
      </c>
      <c r="O3" s="129"/>
      <c r="P3" s="129"/>
      <c r="Q3" s="129"/>
    </row>
    <row r="4" spans="2:17" ht="17.25">
      <c r="B4" s="4"/>
      <c r="P4" s="2" t="s">
        <v>53</v>
      </c>
      <c r="Q4" s="8"/>
    </row>
    <row r="5" spans="1:17" ht="27.75" customHeight="1">
      <c r="A5" s="130" t="s">
        <v>20</v>
      </c>
      <c r="B5" s="131" t="s">
        <v>21</v>
      </c>
      <c r="C5" s="126" t="s">
        <v>42</v>
      </c>
      <c r="D5" s="124" t="s">
        <v>44</v>
      </c>
      <c r="E5" s="125" t="s">
        <v>45</v>
      </c>
      <c r="F5" s="124" t="s">
        <v>46</v>
      </c>
      <c r="G5" s="125" t="s">
        <v>45</v>
      </c>
      <c r="H5" s="124" t="s">
        <v>48</v>
      </c>
      <c r="I5" s="125" t="s">
        <v>45</v>
      </c>
      <c r="J5" s="126" t="s">
        <v>49</v>
      </c>
      <c r="K5" s="125" t="s">
        <v>45</v>
      </c>
      <c r="L5" s="126" t="s">
        <v>50</v>
      </c>
      <c r="M5" s="125" t="s">
        <v>45</v>
      </c>
      <c r="N5" s="124" t="s">
        <v>51</v>
      </c>
      <c r="O5" s="125" t="s">
        <v>45</v>
      </c>
      <c r="P5" s="126" t="s">
        <v>52</v>
      </c>
      <c r="Q5" s="125" t="s">
        <v>47</v>
      </c>
    </row>
    <row r="6" spans="1:17" ht="78" customHeight="1">
      <c r="A6" s="130"/>
      <c r="B6" s="131"/>
      <c r="C6" s="126"/>
      <c r="D6" s="124"/>
      <c r="E6" s="125"/>
      <c r="F6" s="124"/>
      <c r="G6" s="125"/>
      <c r="H6" s="124"/>
      <c r="I6" s="125"/>
      <c r="J6" s="126"/>
      <c r="K6" s="125"/>
      <c r="L6" s="126"/>
      <c r="M6" s="125"/>
      <c r="N6" s="124"/>
      <c r="O6" s="125"/>
      <c r="P6" s="126"/>
      <c r="Q6" s="125"/>
    </row>
    <row r="7" spans="1:17" ht="13.5" customHeight="1" hidden="1">
      <c r="A7" s="130"/>
      <c r="B7" s="131"/>
      <c r="C7" s="126"/>
      <c r="D7" s="124"/>
      <c r="E7" s="125"/>
      <c r="F7" s="124"/>
      <c r="G7" s="125"/>
      <c r="H7" s="124"/>
      <c r="I7" s="125"/>
      <c r="J7" s="126"/>
      <c r="K7" s="25"/>
      <c r="L7" s="126"/>
      <c r="M7" s="25"/>
      <c r="N7" s="124"/>
      <c r="O7" s="25"/>
      <c r="P7" s="126"/>
      <c r="Q7" s="25"/>
    </row>
    <row r="8" spans="1:18" s="6" customFormat="1" ht="14.25" customHeight="1">
      <c r="A8" s="16">
        <v>1</v>
      </c>
      <c r="B8" s="16">
        <v>2</v>
      </c>
      <c r="C8" s="16">
        <v>3</v>
      </c>
      <c r="D8" s="16">
        <v>4</v>
      </c>
      <c r="E8" s="22">
        <v>5</v>
      </c>
      <c r="F8" s="16">
        <v>6</v>
      </c>
      <c r="G8" s="22">
        <v>7</v>
      </c>
      <c r="H8" s="16">
        <v>8</v>
      </c>
      <c r="I8" s="22">
        <v>9</v>
      </c>
      <c r="J8" s="16">
        <v>10</v>
      </c>
      <c r="K8" s="22">
        <v>11</v>
      </c>
      <c r="L8" s="16">
        <v>12</v>
      </c>
      <c r="M8" s="22">
        <v>13</v>
      </c>
      <c r="N8" s="16">
        <v>14</v>
      </c>
      <c r="O8" s="22">
        <v>15</v>
      </c>
      <c r="P8" s="20">
        <v>16</v>
      </c>
      <c r="Q8" s="22">
        <v>17</v>
      </c>
      <c r="R8" s="5"/>
    </row>
    <row r="9" spans="1:18" ht="44.25" customHeight="1">
      <c r="A9" s="55" t="s">
        <v>0</v>
      </c>
      <c r="B9" s="56" t="s">
        <v>106</v>
      </c>
      <c r="C9" s="81">
        <v>332558</v>
      </c>
      <c r="D9" s="26">
        <v>248819</v>
      </c>
      <c r="E9" s="27">
        <f>SUM(D9*100/C9)</f>
        <v>74.8197306935933</v>
      </c>
      <c r="F9" s="26">
        <v>25070</v>
      </c>
      <c r="G9" s="27">
        <f>SUM(F9*100/C9)</f>
        <v>7.538534631552992</v>
      </c>
      <c r="H9" s="26"/>
      <c r="I9" s="27">
        <f>SUM(H9*100/C9)</f>
        <v>0</v>
      </c>
      <c r="J9" s="81">
        <v>2855</v>
      </c>
      <c r="K9" s="84">
        <f>SUM(J9*100/C9)</f>
        <v>0.8584968637049778</v>
      </c>
      <c r="L9" s="82"/>
      <c r="M9" s="27">
        <f>SUM(L9*100/C9)</f>
        <v>0</v>
      </c>
      <c r="N9" s="26">
        <v>225275</v>
      </c>
      <c r="O9" s="27">
        <f>SUM(N9*100/C9)</f>
        <v>67.74006338743918</v>
      </c>
      <c r="P9" s="81">
        <v>170</v>
      </c>
      <c r="Q9" s="24">
        <v>1.7</v>
      </c>
      <c r="R9" s="21"/>
    </row>
    <row r="10" spans="1:18" ht="43.5" customHeight="1">
      <c r="A10" s="55" t="s">
        <v>1</v>
      </c>
      <c r="B10" s="56" t="s">
        <v>107</v>
      </c>
      <c r="C10" s="85">
        <v>225786.5</v>
      </c>
      <c r="D10" s="26">
        <v>212951.5</v>
      </c>
      <c r="E10" s="27">
        <f>SUM(D10*100/C10)</f>
        <v>94.31542629873796</v>
      </c>
      <c r="F10" s="26">
        <v>0</v>
      </c>
      <c r="G10" s="27">
        <f>SUM(F10*100/C10)</f>
        <v>0</v>
      </c>
      <c r="H10" s="26"/>
      <c r="I10" s="27">
        <f>SUM(H10*100/C10)</f>
        <v>0</v>
      </c>
      <c r="J10" s="81">
        <v>736.7</v>
      </c>
      <c r="K10" s="84">
        <f>SUM(J10*100/C10)</f>
        <v>0.3262816864604394</v>
      </c>
      <c r="L10" s="82"/>
      <c r="M10" s="27">
        <f>SUM(L10*100/C10)</f>
        <v>0</v>
      </c>
      <c r="N10" s="26">
        <v>164288</v>
      </c>
      <c r="O10" s="27">
        <f>SUM(N10*100/C10)</f>
        <v>72.76254337615403</v>
      </c>
      <c r="P10" s="81">
        <v>130</v>
      </c>
      <c r="Q10" s="24">
        <v>0.43</v>
      </c>
      <c r="R10" s="7"/>
    </row>
    <row r="11" spans="1:18" ht="45.75" customHeight="1">
      <c r="A11" s="55" t="s">
        <v>2</v>
      </c>
      <c r="B11" s="56" t="s">
        <v>108</v>
      </c>
      <c r="C11" s="81">
        <v>63438.9</v>
      </c>
      <c r="D11" s="18">
        <v>49779.6</v>
      </c>
      <c r="E11" s="27">
        <f>SUM(D11*100/C11)</f>
        <v>78.46857369847207</v>
      </c>
      <c r="F11" s="18">
        <v>6502.8</v>
      </c>
      <c r="G11" s="23">
        <f>SUM(F11*100/C11)</f>
        <v>10.25049299404624</v>
      </c>
      <c r="H11" s="18"/>
      <c r="I11" s="23">
        <f>SUM(H11*100/C11)</f>
        <v>0</v>
      </c>
      <c r="J11" s="85">
        <v>170.7</v>
      </c>
      <c r="K11" s="83">
        <f>SUM(J11*100/C11)</f>
        <v>0.2690778055735519</v>
      </c>
      <c r="L11" s="82"/>
      <c r="M11" s="23">
        <f>SUM(L11*100/C11)</f>
        <v>0</v>
      </c>
      <c r="N11" s="18">
        <v>45073.3</v>
      </c>
      <c r="O11" s="23">
        <f>SUM(N11*100/C11)</f>
        <v>71.04993939050014</v>
      </c>
      <c r="P11" s="81">
        <v>34</v>
      </c>
      <c r="Q11" s="24">
        <v>0.23</v>
      </c>
      <c r="R11" s="7"/>
    </row>
    <row r="12" spans="1:18" ht="29.25" customHeight="1">
      <c r="A12" s="17"/>
      <c r="B12" s="39" t="s">
        <v>22</v>
      </c>
      <c r="C12" s="40">
        <f>SUM(C9:C11)</f>
        <v>621783.4</v>
      </c>
      <c r="D12" s="40">
        <f>SUM(D9:D11)</f>
        <v>511550.1</v>
      </c>
      <c r="E12" s="27">
        <f>SUM(D12*100/C12)</f>
        <v>82.27143085518205</v>
      </c>
      <c r="F12" s="40">
        <f>SUM(F9:F11)</f>
        <v>31572.8</v>
      </c>
      <c r="G12" s="23">
        <f>SUM(F12*100/C12)</f>
        <v>5.077781105124389</v>
      </c>
      <c r="H12" s="40">
        <f>SUM(H9:H11)</f>
        <v>0</v>
      </c>
      <c r="I12" s="41">
        <f>SUM(I9:I11)</f>
        <v>0</v>
      </c>
      <c r="J12" s="40">
        <f>SUM(J9:J11)</f>
        <v>3762.3999999999996</v>
      </c>
      <c r="K12" s="41">
        <f>SUM(K9:K11)</f>
        <v>1.4538563557389692</v>
      </c>
      <c r="L12" s="40"/>
      <c r="M12" s="41">
        <f>SUM(M9:M11)</f>
        <v>0</v>
      </c>
      <c r="N12" s="40">
        <f>SUM(N9:N11)</f>
        <v>434636.3</v>
      </c>
      <c r="O12" s="23">
        <f>SUM(N12*100/C12)</f>
        <v>69.90156057559594</v>
      </c>
      <c r="P12" s="42">
        <f>SUM(P9:P11)</f>
        <v>334</v>
      </c>
      <c r="Q12" s="93">
        <v>0.789</v>
      </c>
      <c r="R12" s="10"/>
    </row>
    <row r="14" spans="2:17" s="11" customFormat="1" ht="16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2:17" ht="17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2:17" ht="17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</sheetData>
  <sheetProtection/>
  <mergeCells count="20"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</mergeCells>
  <printOptions/>
  <pageMargins left="0.2" right="0.2" top="0.35" bottom="0.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artak-p</dc:creator>
  <cp:keywords/>
  <dc:description/>
  <cp:lastModifiedBy>Windows User</cp:lastModifiedBy>
  <cp:lastPrinted>2018-05-24T12:24:17Z</cp:lastPrinted>
  <dcterms:created xsi:type="dcterms:W3CDTF">2003-05-26T07:15:15Z</dcterms:created>
  <dcterms:modified xsi:type="dcterms:W3CDTF">2019-06-05T07:36:49Z</dcterms:modified>
  <cp:category/>
  <cp:version/>
  <cp:contentType/>
  <cp:contentStatus/>
</cp:coreProperties>
</file>